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20" documentId="8_{6200D62A-DBC6-43A1-B84B-98C8263DF045}" xr6:coauthVersionLast="43" xr6:coauthVersionMax="43" xr10:uidLastSave="{456D0274-831A-4B19-A008-26F4DFC70C3C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EUR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K43" i="33"/>
  <c r="M43" i="33" s="1"/>
  <c r="V42" i="33"/>
  <c r="T42" i="33"/>
  <c r="W42" i="33" s="1"/>
  <c r="R42" i="33"/>
  <c r="C43" i="33" s="1"/>
  <c r="X43" i="33" s="1"/>
  <c r="Y43" i="33" s="1"/>
  <c r="K42" i="33"/>
  <c r="M42" i="33" s="1"/>
  <c r="V41" i="33"/>
  <c r="T41" i="33"/>
  <c r="W41" i="33" s="1"/>
  <c r="M41" i="33"/>
  <c r="K41" i="33"/>
  <c r="V40" i="33"/>
  <c r="T40" i="33"/>
  <c r="W40" i="33" s="1"/>
  <c r="R40" i="33"/>
  <c r="C41" i="33" s="1"/>
  <c r="X41" i="33" s="1"/>
  <c r="Y41" i="33" s="1"/>
  <c r="K40" i="33"/>
  <c r="M40" i="33" s="1"/>
  <c r="V39" i="33"/>
  <c r="T39" i="33"/>
  <c r="W39" i="33" s="1"/>
  <c r="M39" i="33"/>
  <c r="R39" i="33" s="1"/>
  <c r="C40" i="33" s="1"/>
  <c r="X40" i="33" s="1"/>
  <c r="Y40" i="33" s="1"/>
  <c r="K39" i="33"/>
  <c r="V38" i="33"/>
  <c r="T38" i="33"/>
  <c r="W38" i="33" s="1"/>
  <c r="M38" i="33"/>
  <c r="K38" i="33"/>
  <c r="V37" i="33"/>
  <c r="T37" i="33"/>
  <c r="W37" i="33" s="1"/>
  <c r="R37" i="33"/>
  <c r="C38" i="33" s="1"/>
  <c r="X38" i="33" s="1"/>
  <c r="Y38" i="33" s="1"/>
  <c r="K37" i="33"/>
  <c r="M37" i="33" s="1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V34" i="33"/>
  <c r="T34" i="33"/>
  <c r="W34" i="33" s="1"/>
  <c r="M34" i="33"/>
  <c r="K34" i="33"/>
  <c r="V33" i="33"/>
  <c r="T33" i="33"/>
  <c r="W33" i="33" s="1"/>
  <c r="M33" i="33"/>
  <c r="K33" i="33"/>
  <c r="V32" i="33"/>
  <c r="T32" i="33"/>
  <c r="W32" i="33" s="1"/>
  <c r="M32" i="33"/>
  <c r="K32" i="33"/>
  <c r="V31" i="33"/>
  <c r="T31" i="33"/>
  <c r="W31" i="33" s="1"/>
  <c r="M31" i="33"/>
  <c r="K31" i="33"/>
  <c r="V30" i="33"/>
  <c r="T30" i="33"/>
  <c r="W30" i="33" s="1"/>
  <c r="V29" i="33"/>
  <c r="T29" i="33"/>
  <c r="W29" i="33" s="1"/>
  <c r="V28" i="33"/>
  <c r="T28" i="33"/>
  <c r="W28" i="33" s="1"/>
  <c r="K28" i="33"/>
  <c r="M28" i="33" s="1"/>
  <c r="V27" i="33"/>
  <c r="T27" i="33"/>
  <c r="W27" i="33" s="1"/>
  <c r="M27" i="33"/>
  <c r="K27" i="33"/>
  <c r="V26" i="33"/>
  <c r="T26" i="33"/>
  <c r="W26" i="33" s="1"/>
  <c r="K26" i="33"/>
  <c r="M26" i="33" s="1"/>
  <c r="V25" i="33"/>
  <c r="T25" i="33"/>
  <c r="W25" i="33" s="1"/>
  <c r="K25" i="33"/>
  <c r="M25" i="33" s="1"/>
  <c r="V24" i="33"/>
  <c r="T24" i="33"/>
  <c r="W24" i="33" s="1"/>
  <c r="K24" i="33"/>
  <c r="M24" i="33" s="1"/>
  <c r="V23" i="33"/>
  <c r="T23" i="33"/>
  <c r="W23" i="33" s="1"/>
  <c r="M23" i="33"/>
  <c r="R23" i="33" s="1"/>
  <c r="C24" i="33" s="1"/>
  <c r="X24" i="33" s="1"/>
  <c r="Y24" i="33" s="1"/>
  <c r="K23" i="33"/>
  <c r="T22" i="33"/>
  <c r="V22" i="33" s="1"/>
  <c r="K22" i="33"/>
  <c r="M22" i="33" s="1"/>
  <c r="T21" i="33"/>
  <c r="V21" i="33" s="1"/>
  <c r="M21" i="33"/>
  <c r="K21" i="33"/>
  <c r="T20" i="33"/>
  <c r="V20" i="33" s="1"/>
  <c r="R20" i="33"/>
  <c r="C21" i="33" s="1"/>
  <c r="X21" i="33" s="1"/>
  <c r="Y21" i="33" s="1"/>
  <c r="K20" i="33"/>
  <c r="M20" i="33" s="1"/>
  <c r="T19" i="33"/>
  <c r="W19" i="33" s="1"/>
  <c r="K19" i="33"/>
  <c r="M19" i="33" s="1"/>
  <c r="T18" i="33"/>
  <c r="W18" i="33" s="1"/>
  <c r="K18" i="33"/>
  <c r="M18" i="33" s="1"/>
  <c r="T17" i="33"/>
  <c r="T16" i="33"/>
  <c r="W16" i="33" s="1"/>
  <c r="M16" i="33"/>
  <c r="K16" i="33"/>
  <c r="T15" i="33"/>
  <c r="W15" i="33" s="1"/>
  <c r="K15" i="33"/>
  <c r="M15" i="33" s="1"/>
  <c r="T14" i="33"/>
  <c r="V14" i="33" s="1"/>
  <c r="R14" i="33"/>
  <c r="C15" i="33" s="1"/>
  <c r="X15" i="33" s="1"/>
  <c r="Y15" i="33" s="1"/>
  <c r="K14" i="33"/>
  <c r="M14" i="33" s="1"/>
  <c r="T13" i="33"/>
  <c r="W13" i="33" s="1"/>
  <c r="K13" i="33"/>
  <c r="M13" i="33" s="1"/>
  <c r="T12" i="33"/>
  <c r="V12" i="33" s="1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X107" i="32"/>
  <c r="Y107" i="32" s="1"/>
  <c r="V106" i="32"/>
  <c r="T106" i="32"/>
  <c r="W106" i="32" s="1"/>
  <c r="R106" i="32"/>
  <c r="C107" i="32" s="1"/>
  <c r="M106" i="32"/>
  <c r="K106" i="32"/>
  <c r="V105" i="32"/>
  <c r="T105" i="32"/>
  <c r="W105" i="32" s="1"/>
  <c r="R105" i="32"/>
  <c r="C106" i="32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X99" i="32"/>
  <c r="Y99" i="32" s="1"/>
  <c r="V98" i="32"/>
  <c r="T98" i="32"/>
  <c r="W98" i="32" s="1"/>
  <c r="R98" i="32"/>
  <c r="C99" i="32" s="1"/>
  <c r="M98" i="32"/>
  <c r="K98" i="32"/>
  <c r="W97" i="32"/>
  <c r="V97" i="32"/>
  <c r="T97" i="32"/>
  <c r="R97" i="32"/>
  <c r="C98" i="32"/>
  <c r="X98" i="32" s="1"/>
  <c r="Y98" i="32" s="1"/>
  <c r="M97" i="32"/>
  <c r="K97" i="32"/>
  <c r="V96" i="32"/>
  <c r="T96" i="32"/>
  <c r="W96" i="32" s="1"/>
  <c r="R96" i="32"/>
  <c r="C97" i="32"/>
  <c r="X97" i="32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/>
  <c r="X93" i="32" s="1"/>
  <c r="Y93" i="32" s="1"/>
  <c r="M92" i="32"/>
  <c r="K92" i="32"/>
  <c r="W91" i="32"/>
  <c r="V91" i="32"/>
  <c r="T91" i="32"/>
  <c r="R91" i="32"/>
  <c r="C92" i="32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/>
  <c r="X90" i="32" s="1"/>
  <c r="Y90" i="32" s="1"/>
  <c r="M89" i="32"/>
  <c r="K89" i="32"/>
  <c r="W88" i="32"/>
  <c r="V88" i="32"/>
  <c r="T88" i="32"/>
  <c r="R88" i="32"/>
  <c r="C89" i="32"/>
  <c r="X89" i="32" s="1"/>
  <c r="Y89" i="32" s="1"/>
  <c r="M88" i="32"/>
  <c r="K88" i="32"/>
  <c r="V87" i="32"/>
  <c r="T87" i="32"/>
  <c r="W87" i="32" s="1"/>
  <c r="R87" i="32"/>
  <c r="C88" i="32"/>
  <c r="X88" i="32" s="1"/>
  <c r="Y88" i="32" s="1"/>
  <c r="M87" i="32"/>
  <c r="K87" i="32"/>
  <c r="W86" i="32"/>
  <c r="V86" i="32"/>
  <c r="T86" i="32"/>
  <c r="R86" i="32"/>
  <c r="C87" i="32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/>
  <c r="X85" i="32" s="1"/>
  <c r="Y85" i="32" s="1"/>
  <c r="M84" i="32"/>
  <c r="K84" i="32"/>
  <c r="W83" i="32"/>
  <c r="V83" i="32"/>
  <c r="T83" i="32"/>
  <c r="R83" i="32"/>
  <c r="C84" i="32"/>
  <c r="X84" i="32" s="1"/>
  <c r="Y84" i="32" s="1"/>
  <c r="M83" i="32"/>
  <c r="K83" i="32"/>
  <c r="X83" i="32"/>
  <c r="Y83" i="32" s="1"/>
  <c r="V82" i="32"/>
  <c r="T82" i="32"/>
  <c r="W82" i="32" s="1"/>
  <c r="R82" i="32"/>
  <c r="C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/>
  <c r="X81" i="32" s="1"/>
  <c r="Y81" i="32" s="1"/>
  <c r="M80" i="32"/>
  <c r="K80" i="32"/>
  <c r="V79" i="32"/>
  <c r="T79" i="32"/>
  <c r="W79" i="32" s="1"/>
  <c r="R79" i="32"/>
  <c r="C80" i="32"/>
  <c r="X80" i="32" s="1"/>
  <c r="Y80" i="32" s="1"/>
  <c r="M79" i="32"/>
  <c r="K79" i="32"/>
  <c r="W78" i="32"/>
  <c r="V78" i="32"/>
  <c r="T78" i="32"/>
  <c r="R78" i="32"/>
  <c r="C79" i="32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R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7" i="33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41" i="33" l="1"/>
  <c r="C42" i="33" s="1"/>
  <c r="X42" i="33" s="1"/>
  <c r="Y42" i="33" s="1"/>
  <c r="R38" i="33"/>
  <c r="C39" i="33" s="1"/>
  <c r="X39" i="33" s="1"/>
  <c r="Y39" i="33" s="1"/>
  <c r="R35" i="33"/>
  <c r="C36" i="33" s="1"/>
  <c r="X36" i="33" s="1"/>
  <c r="Y36" i="33" s="1"/>
  <c r="R34" i="33"/>
  <c r="C35" i="33" s="1"/>
  <c r="X35" i="33" s="1"/>
  <c r="Y35" i="33" s="1"/>
  <c r="R33" i="33"/>
  <c r="C34" i="33" s="1"/>
  <c r="X34" i="33" s="1"/>
  <c r="Y34" i="33" s="1"/>
  <c r="R32" i="33"/>
  <c r="C33" i="33" s="1"/>
  <c r="X33" i="33" s="1"/>
  <c r="Y33" i="33" s="1"/>
  <c r="R31" i="33"/>
  <c r="C32" i="33" s="1"/>
  <c r="X32" i="33" s="1"/>
  <c r="Y32" i="33" s="1"/>
  <c r="R28" i="33"/>
  <c r="C29" i="33" s="1"/>
  <c r="R27" i="33"/>
  <c r="C28" i="33" s="1"/>
  <c r="X28" i="33" s="1"/>
  <c r="Y28" i="33" s="1"/>
  <c r="R26" i="33"/>
  <c r="C27" i="33" s="1"/>
  <c r="X27" i="33" s="1"/>
  <c r="Y27" i="33" s="1"/>
  <c r="R25" i="33"/>
  <c r="C26" i="33" s="1"/>
  <c r="X26" i="33" s="1"/>
  <c r="Y26" i="33" s="1"/>
  <c r="R24" i="33"/>
  <c r="C25" i="33" s="1"/>
  <c r="X25" i="33" s="1"/>
  <c r="Y25" i="33" s="1"/>
  <c r="R22" i="33"/>
  <c r="C23" i="33" s="1"/>
  <c r="X23" i="33" s="1"/>
  <c r="Y23" i="33" s="1"/>
  <c r="W22" i="33"/>
  <c r="R21" i="33"/>
  <c r="C22" i="33" s="1"/>
  <c r="X22" i="33" s="1"/>
  <c r="Y22" i="33" s="1"/>
  <c r="R19" i="33"/>
  <c r="C20" i="33" s="1"/>
  <c r="X20" i="33" s="1"/>
  <c r="Y20" i="33" s="1"/>
  <c r="V19" i="33"/>
  <c r="R18" i="33"/>
  <c r="C19" i="33" s="1"/>
  <c r="X19" i="33" s="1"/>
  <c r="Y19" i="33" s="1"/>
  <c r="V18" i="33"/>
  <c r="R16" i="33"/>
  <c r="C17" i="33" s="1"/>
  <c r="V15" i="33"/>
  <c r="R15" i="33"/>
  <c r="C16" i="33" s="1"/>
  <c r="X16" i="33" s="1"/>
  <c r="Y16" i="33" s="1"/>
  <c r="R13" i="33"/>
  <c r="C14" i="33" s="1"/>
  <c r="X14" i="33" s="1"/>
  <c r="Y14" i="33" s="1"/>
  <c r="R9" i="33"/>
  <c r="C10" i="33" s="1"/>
  <c r="W9" i="33"/>
  <c r="V9" i="33"/>
  <c r="V10" i="33" s="1"/>
  <c r="V11" i="33" s="1"/>
  <c r="W21" i="33"/>
  <c r="V16" i="33"/>
  <c r="V17" i="33" s="1"/>
  <c r="V13" i="33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K35" i="33" l="1"/>
  <c r="M35" i="33" s="1"/>
  <c r="X29" i="33"/>
  <c r="Y29" i="33" s="1"/>
  <c r="K29" i="33"/>
  <c r="M29" i="33" s="1"/>
  <c r="R29" i="33" s="1"/>
  <c r="C30" i="33" s="1"/>
  <c r="X17" i="33"/>
  <c r="Y17" i="33" s="1"/>
  <c r="K17" i="33"/>
  <c r="M17" i="33" s="1"/>
  <c r="R17" i="33" s="1"/>
  <c r="C18" i="33" s="1"/>
  <c r="X18" i="33" s="1"/>
  <c r="Y18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X30" i="33" l="1"/>
  <c r="Y30" i="33" s="1"/>
  <c r="K30" i="33"/>
  <c r="M30" i="33" s="1"/>
  <c r="R30" i="33" s="1"/>
  <c r="C31" i="33" s="1"/>
  <c r="X31" i="33" s="1"/>
  <c r="Y31" i="33" s="1"/>
  <c r="X11" i="33"/>
  <c r="Y11" i="33" s="1"/>
  <c r="K11" i="33"/>
  <c r="M11" i="33" s="1"/>
  <c r="R11" i="33" s="1"/>
  <c r="C12" i="33" s="1"/>
  <c r="I5" i="32"/>
  <c r="L4" i="32"/>
  <c r="X10" i="32"/>
  <c r="X12" i="33" l="1"/>
  <c r="Y12" i="33" s="1"/>
  <c r="K12" i="33"/>
  <c r="M12" i="33" s="1"/>
  <c r="R12" i="33" s="1"/>
  <c r="C13" i="33" s="1"/>
  <c r="X13" i="33" s="1"/>
  <c r="Y13" i="33" s="1"/>
  <c r="G5" i="33"/>
  <c r="E5" i="33"/>
  <c r="C5" i="33"/>
  <c r="P4" i="33" l="1"/>
  <c r="D4" i="33"/>
  <c r="P2" i="33" s="1"/>
  <c r="I5" i="33"/>
</calcChain>
</file>

<file path=xl/sharedStrings.xml><?xml version="1.0" encoding="utf-8"?>
<sst xmlns="http://schemas.openxmlformats.org/spreadsheetml/2006/main" count="324" uniqueCount="72">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</sst>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48</v>
      </c>
    </row>
    <row r="3" spans="1:2" x14ac:dyDescent="0.2">
      <c r="A3">
        <v>100000</v>
      </c>
    </row>
    <row r="5" spans="1:2" x14ac:dyDescent="0.2">
      <c r="A5" t="s">
        <v>49</v>
      </c>
    </row>
    <row r="6" spans="1:2" x14ac:dyDescent="0.2">
      <c r="A6" t="s">
        <v>56</v>
      </c>
      <c r="B6">
        <v>90</v>
      </c>
    </row>
    <row r="7" spans="1:2" x14ac:dyDescent="0.2">
      <c r="A7" t="s">
        <v>55</v>
      </c>
      <c r="B7">
        <v>90</v>
      </c>
    </row>
    <row r="8" spans="1:2" x14ac:dyDescent="0.2">
      <c r="A8" t="s">
        <v>53</v>
      </c>
      <c r="B8">
        <v>110</v>
      </c>
    </row>
    <row r="9" spans="1:2" x14ac:dyDescent="0.2">
      <c r="A9" t="s">
        <v>51</v>
      </c>
      <c r="B9">
        <v>120</v>
      </c>
    </row>
    <row r="10" spans="1:2" x14ac:dyDescent="0.2">
      <c r="A10" t="s">
        <v>52</v>
      </c>
      <c r="B10">
        <v>150</v>
      </c>
    </row>
    <row r="11" spans="1:2" x14ac:dyDescent="0.2">
      <c r="A11" t="s">
        <v>57</v>
      </c>
      <c r="B11">
        <v>100</v>
      </c>
    </row>
    <row r="12" spans="1:2" x14ac:dyDescent="0.2">
      <c r="A12" t="s">
        <v>54</v>
      </c>
      <c r="B12">
        <v>80</v>
      </c>
    </row>
    <row r="13" spans="1:2" x14ac:dyDescent="0.2">
      <c r="A13" t="s">
        <v>50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115" zoomScaleNormal="115" workbookViewId="0">
      <pane ySplit="8" topLeftCell="A39" activePane="bottomLeft" state="frozen"/>
      <selection pane="bottomLeft" activeCell="R43" sqref="R43:S43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5</v>
      </c>
      <c r="C2" s="72"/>
      <c r="D2" s="83" t="s">
        <v>69</v>
      </c>
      <c r="E2" s="83"/>
      <c r="F2" s="72" t="s">
        <v>6</v>
      </c>
      <c r="G2" s="72"/>
      <c r="H2" s="75" t="s">
        <v>70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173871.61000840875</v>
      </c>
      <c r="Q2" s="75"/>
      <c r="R2" s="1"/>
      <c r="S2" s="1"/>
      <c r="T2" s="1"/>
    </row>
    <row r="3" spans="2:25" ht="115.2" customHeight="1" x14ac:dyDescent="0.2">
      <c r="B3" s="72" t="s">
        <v>9</v>
      </c>
      <c r="C3" s="72"/>
      <c r="D3" s="85" t="s">
        <v>68</v>
      </c>
      <c r="E3" s="85"/>
      <c r="F3" s="85"/>
      <c r="G3" s="85"/>
      <c r="H3" s="85"/>
      <c r="I3" s="85"/>
      <c r="J3" s="72" t="s">
        <v>10</v>
      </c>
      <c r="K3" s="72"/>
      <c r="L3" s="86" t="s">
        <v>67</v>
      </c>
      <c r="M3" s="87"/>
      <c r="N3" s="87"/>
      <c r="O3" s="87"/>
      <c r="P3" s="87"/>
      <c r="Q3" s="87"/>
      <c r="R3" s="1"/>
      <c r="S3" s="1"/>
    </row>
    <row r="4" spans="2:25" x14ac:dyDescent="0.2">
      <c r="B4" s="72" t="s">
        <v>11</v>
      </c>
      <c r="C4" s="72"/>
      <c r="D4" s="80">
        <f>SUM($R$9:$S$993)</f>
        <v>73871.610008408752</v>
      </c>
      <c r="E4" s="80"/>
      <c r="F4" s="72" t="s">
        <v>12</v>
      </c>
      <c r="G4" s="72"/>
      <c r="H4" s="81">
        <f>SUM($T$9:$U$108)</f>
        <v>540.00000000000057</v>
      </c>
      <c r="I4" s="75"/>
      <c r="J4" s="88"/>
      <c r="K4" s="88"/>
      <c r="L4" s="84"/>
      <c r="M4" s="84"/>
      <c r="N4" s="88" t="s">
        <v>59</v>
      </c>
      <c r="O4" s="88"/>
      <c r="P4" s="89">
        <f>MAX(Y:Y)</f>
        <v>3.0000000000001248E-2</v>
      </c>
      <c r="Q4" s="89"/>
      <c r="R4" s="1"/>
      <c r="S4" s="1"/>
      <c r="T4" s="1"/>
    </row>
    <row r="5" spans="2:25" x14ac:dyDescent="0.2">
      <c r="B5" s="38" t="s">
        <v>15</v>
      </c>
      <c r="C5" s="2">
        <f>COUNTIF($R$9:$R$990,"&gt;0")</f>
        <v>33</v>
      </c>
      <c r="D5" s="37" t="s">
        <v>16</v>
      </c>
      <c r="E5" s="15">
        <f>COUNTIF($R$9:$R$990,"&lt;0")</f>
        <v>2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0.94285714285714284</v>
      </c>
      <c r="J5" s="71" t="s">
        <v>19</v>
      </c>
      <c r="K5" s="72"/>
      <c r="L5" s="73">
        <f>MAX(V9:V993)</f>
        <v>13</v>
      </c>
      <c r="M5" s="74"/>
      <c r="N5" s="17" t="s">
        <v>20</v>
      </c>
      <c r="O5" s="9"/>
      <c r="P5" s="73">
        <f>MAX(W9:W993)</f>
        <v>1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58</v>
      </c>
    </row>
    <row r="9" spans="2:25" x14ac:dyDescent="0.2">
      <c r="B9" s="39">
        <v>1</v>
      </c>
      <c r="C9" s="49">
        <f>L2</f>
        <v>100000</v>
      </c>
      <c r="D9" s="49"/>
      <c r="E9" s="39">
        <v>2014</v>
      </c>
      <c r="F9" s="8">
        <v>43618</v>
      </c>
      <c r="G9" s="39" t="s">
        <v>4</v>
      </c>
      <c r="H9" s="50">
        <v>101.83</v>
      </c>
      <c r="I9" s="50"/>
      <c r="J9" s="39">
        <v>16</v>
      </c>
      <c r="K9" s="49">
        <f>IF(J9="","",C9*0.03)</f>
        <v>3000</v>
      </c>
      <c r="L9" s="49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50">
        <v>101.94</v>
      </c>
      <c r="Q9" s="50"/>
      <c r="R9" s="53">
        <f>IF(P9="","",T9*M9*LOOKUP(RIGHT($D$2,3),定数!$A$6:$A$13,定数!$B$6:$B$13))</f>
        <v>2062.4999999999895</v>
      </c>
      <c r="S9" s="53"/>
      <c r="T9" s="54">
        <f>IF(P9="","",IF(G9="買",(P9-H9),(H9-P9))*IF(RIGHT($D$2,3)="JPY",100,10000))</f>
        <v>10.999999999999943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49">
        <f t="shared" ref="C10:C73" si="0">IF(R9="","",C9+R9)</f>
        <v>102062.49999999999</v>
      </c>
      <c r="D10" s="49"/>
      <c r="E10" s="39">
        <v>2014</v>
      </c>
      <c r="F10" s="8">
        <v>43618</v>
      </c>
      <c r="G10" s="39" t="s">
        <v>4</v>
      </c>
      <c r="H10" s="50">
        <v>102.06</v>
      </c>
      <c r="I10" s="50"/>
      <c r="J10" s="39">
        <v>13</v>
      </c>
      <c r="K10" s="51">
        <f>IF(J10="","",C10*0.03)</f>
        <v>3061.8749999999995</v>
      </c>
      <c r="L10" s="52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50">
        <v>102.13</v>
      </c>
      <c r="Q10" s="50"/>
      <c r="R10" s="53">
        <f>IF(P10="","",T10*M10*LOOKUP(RIGHT($D$2,3),定数!$A$6:$A$13,定数!$B$6:$B$13))</f>
        <v>1648.7019230767626</v>
      </c>
      <c r="S10" s="53"/>
      <c r="T10" s="54">
        <f>IF(P10="","",IF(G10="買",(P10-H10),(H10-P10))*IF(RIGHT($D$2,3)="JPY",100,10000))</f>
        <v>6.9999999999993179</v>
      </c>
      <c r="U10" s="5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49">
        <f t="shared" si="0"/>
        <v>103711.20192307675</v>
      </c>
      <c r="D11" s="49"/>
      <c r="E11" s="39">
        <v>2014</v>
      </c>
      <c r="F11" s="8">
        <v>43619</v>
      </c>
      <c r="G11" s="39" t="s">
        <v>4</v>
      </c>
      <c r="H11" s="50">
        <v>102.44</v>
      </c>
      <c r="I11" s="50"/>
      <c r="J11" s="39">
        <v>18</v>
      </c>
      <c r="K11" s="51">
        <f t="shared" ref="K11:K74" si="3">IF(J11="","",C11*0.03)</f>
        <v>3111.3360576923023</v>
      </c>
      <c r="L11" s="52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50">
        <v>102.55</v>
      </c>
      <c r="Q11" s="50"/>
      <c r="R11" s="53">
        <f>IF(P11="","",T11*M11*LOOKUP(RIGHT($D$2,3),定数!$A$6:$A$13,定数!$B$6:$B$13))</f>
        <v>1901.3720352563971</v>
      </c>
      <c r="S11" s="53"/>
      <c r="T11" s="54">
        <f>IF(P11="","",IF(G11="買",(P11-H11),(H11-P11))*IF(RIGHT($D$2,3)="JPY",100,10000))</f>
        <v>10.999999999999943</v>
      </c>
      <c r="U11" s="54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49">
        <f t="shared" si="0"/>
        <v>105612.57395833315</v>
      </c>
      <c r="D12" s="49"/>
      <c r="E12" s="39">
        <v>2014</v>
      </c>
      <c r="F12" s="8">
        <v>43627</v>
      </c>
      <c r="G12" s="39" t="s">
        <v>3</v>
      </c>
      <c r="H12" s="50">
        <v>102.01</v>
      </c>
      <c r="I12" s="50"/>
      <c r="J12" s="39">
        <v>35</v>
      </c>
      <c r="K12" s="51">
        <f t="shared" si="3"/>
        <v>3168.3772187499944</v>
      </c>
      <c r="L12" s="52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50">
        <v>101.8</v>
      </c>
      <c r="Q12" s="50"/>
      <c r="R12" s="53">
        <f>IF(P12="","",T12*M12*LOOKUP(RIGHT($D$2,3),定数!$A$6:$A$13,定数!$B$6:$B$13))</f>
        <v>1901.0263312500688</v>
      </c>
      <c r="S12" s="53"/>
      <c r="T12" s="54">
        <f t="shared" ref="T12:T75" si="4">IF(P12="","",IF(G12="買",(P12-H12),(H12-P12))*IF(RIGHT($D$2,3)="JPY",100,10000))</f>
        <v>21.000000000000796</v>
      </c>
      <c r="U12" s="54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49">
        <f t="shared" si="0"/>
        <v>107513.60028958322</v>
      </c>
      <c r="D13" s="49"/>
      <c r="E13" s="39">
        <v>2014</v>
      </c>
      <c r="F13" s="8">
        <v>43628</v>
      </c>
      <c r="G13" s="39" t="s">
        <v>3</v>
      </c>
      <c r="H13" s="50">
        <v>101.91</v>
      </c>
      <c r="I13" s="50"/>
      <c r="J13" s="39">
        <v>22</v>
      </c>
      <c r="K13" s="51">
        <f t="shared" si="3"/>
        <v>3225.4080086874965</v>
      </c>
      <c r="L13" s="52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50">
        <v>101.77</v>
      </c>
      <c r="Q13" s="50"/>
      <c r="R13" s="53">
        <f>IF(P13="","",T13*M13*LOOKUP(RIGHT($D$2,3),定数!$A$6:$A$13,定数!$B$6:$B$13))</f>
        <v>2052.5323691647786</v>
      </c>
      <c r="S13" s="53"/>
      <c r="T13" s="54">
        <f t="shared" si="4"/>
        <v>14.000000000000057</v>
      </c>
      <c r="U13" s="54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8">
        <v>6</v>
      </c>
      <c r="C14" s="49">
        <f t="shared" si="0"/>
        <v>109566.132658748</v>
      </c>
      <c r="D14" s="49"/>
      <c r="E14" s="39">
        <v>2014</v>
      </c>
      <c r="F14" s="8">
        <v>43633</v>
      </c>
      <c r="G14" s="39" t="s">
        <v>4</v>
      </c>
      <c r="H14" s="50">
        <v>102.03</v>
      </c>
      <c r="I14" s="50"/>
      <c r="J14" s="39">
        <v>13</v>
      </c>
      <c r="K14" s="51">
        <f t="shared" si="3"/>
        <v>3286.98397976244</v>
      </c>
      <c r="L14" s="52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50">
        <v>102.12</v>
      </c>
      <c r="Q14" s="50"/>
      <c r="R14" s="53">
        <f>IF(P14="","",T14*M14*LOOKUP(RIGHT($D$2,3),定数!$A$6:$A$13,定数!$B$6:$B$13))</f>
        <v>2275.6042936817753</v>
      </c>
      <c r="S14" s="53"/>
      <c r="T14" s="54">
        <f t="shared" si="4"/>
        <v>9.0000000000003411</v>
      </c>
      <c r="U14" s="54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49">
        <f t="shared" si="0"/>
        <v>111841.73695242977</v>
      </c>
      <c r="D15" s="49"/>
      <c r="E15" s="39">
        <v>2014</v>
      </c>
      <c r="F15" s="8">
        <v>43636</v>
      </c>
      <c r="G15" s="39" t="s">
        <v>4</v>
      </c>
      <c r="H15" s="50">
        <v>101.97</v>
      </c>
      <c r="I15" s="50"/>
      <c r="J15" s="39">
        <v>16</v>
      </c>
      <c r="K15" s="51">
        <f t="shared" si="3"/>
        <v>3355.2521085728931</v>
      </c>
      <c r="L15" s="52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50">
        <v>102.06</v>
      </c>
      <c r="Q15" s="50"/>
      <c r="R15" s="53">
        <f>IF(P15="","",T15*M15*LOOKUP(RIGHT($D$2,3),定数!$A$6:$A$13,定数!$B$6:$B$13))</f>
        <v>1887.3293110723239</v>
      </c>
      <c r="S15" s="53"/>
      <c r="T15" s="54">
        <f t="shared" si="4"/>
        <v>9.0000000000003411</v>
      </c>
      <c r="U15" s="54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49">
        <f t="shared" si="0"/>
        <v>113729.06626350209</v>
      </c>
      <c r="D16" s="49"/>
      <c r="E16" s="39">
        <v>2014</v>
      </c>
      <c r="F16" s="8">
        <v>43642</v>
      </c>
      <c r="G16" s="39" t="s">
        <v>3</v>
      </c>
      <c r="H16" s="50">
        <v>101.77</v>
      </c>
      <c r="I16" s="50"/>
      <c r="J16" s="39">
        <v>9</v>
      </c>
      <c r="K16" s="51">
        <f t="shared" si="3"/>
        <v>3411.8719879050623</v>
      </c>
      <c r="L16" s="52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50">
        <v>101.72</v>
      </c>
      <c r="Q16" s="50"/>
      <c r="R16" s="53">
        <f>IF(P16="","",T16*M16*LOOKUP(RIGHT($D$2,3),定数!$A$6:$A$13,定数!$B$6:$B$13))</f>
        <v>1895.4844377249267</v>
      </c>
      <c r="S16" s="53"/>
      <c r="T16" s="54">
        <f t="shared" si="4"/>
        <v>4.9999999999997158</v>
      </c>
      <c r="U16" s="54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49">
        <f t="shared" si="0"/>
        <v>115624.55070122701</v>
      </c>
      <c r="D17" s="49"/>
      <c r="E17" s="39">
        <v>2014</v>
      </c>
      <c r="F17" s="8">
        <v>43643</v>
      </c>
      <c r="G17" s="39" t="s">
        <v>3</v>
      </c>
      <c r="H17" s="50">
        <v>101.64</v>
      </c>
      <c r="I17" s="50"/>
      <c r="J17" s="39">
        <v>10</v>
      </c>
      <c r="K17" s="51">
        <f t="shared" si="3"/>
        <v>3468.7365210368102</v>
      </c>
      <c r="L17" s="52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50">
        <v>101.59</v>
      </c>
      <c r="Q17" s="50"/>
      <c r="R17" s="53">
        <f>IF(P17="","",T17*M17*LOOKUP(RIGHT($D$2,3),定数!$A$6:$A$13,定数!$B$6:$B$13))</f>
        <v>1734.3682605183067</v>
      </c>
      <c r="S17" s="53"/>
      <c r="T17" s="54">
        <f t="shared" si="4"/>
        <v>4.9999999999997158</v>
      </c>
      <c r="U17" s="54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49">
        <f t="shared" si="0"/>
        <v>117358.91896174532</v>
      </c>
      <c r="D18" s="49"/>
      <c r="E18" s="39">
        <v>2014</v>
      </c>
      <c r="F18" s="8">
        <v>43653</v>
      </c>
      <c r="G18" s="39" t="s">
        <v>3</v>
      </c>
      <c r="H18" s="50">
        <v>102</v>
      </c>
      <c r="I18" s="50"/>
      <c r="J18" s="39">
        <v>19</v>
      </c>
      <c r="K18" s="51">
        <f t="shared" si="3"/>
        <v>3520.7675688523595</v>
      </c>
      <c r="L18" s="52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50">
        <v>101.88</v>
      </c>
      <c r="Q18" s="50"/>
      <c r="R18" s="53">
        <f>IF(P18="","",T18*M18*LOOKUP(RIGHT($D$2,3),定数!$A$6:$A$13,定数!$B$6:$B$13))</f>
        <v>2223.6426750647324</v>
      </c>
      <c r="S18" s="53"/>
      <c r="T18" s="54">
        <f t="shared" si="4"/>
        <v>12.000000000000455</v>
      </c>
      <c r="U18" s="54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49">
        <f t="shared" si="0"/>
        <v>119582.56163681006</v>
      </c>
      <c r="D19" s="49"/>
      <c r="E19" s="39">
        <v>2014</v>
      </c>
      <c r="F19" s="8">
        <v>43653</v>
      </c>
      <c r="G19" s="39" t="s">
        <v>3</v>
      </c>
      <c r="H19" s="50">
        <v>101.71</v>
      </c>
      <c r="I19" s="50"/>
      <c r="J19" s="39">
        <v>15</v>
      </c>
      <c r="K19" s="51">
        <f t="shared" si="3"/>
        <v>3587.4768491043019</v>
      </c>
      <c r="L19" s="52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50">
        <v>101.62</v>
      </c>
      <c r="Q19" s="50"/>
      <c r="R19" s="53">
        <f>IF(P19="","",T19*M19*LOOKUP(RIGHT($D$2,3),定数!$A$6:$A$13,定数!$B$6:$B$13))</f>
        <v>2152.4861094623229</v>
      </c>
      <c r="S19" s="53"/>
      <c r="T19" s="54">
        <f t="shared" si="4"/>
        <v>8.99999999999892</v>
      </c>
      <c r="U19" s="54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49">
        <f t="shared" si="0"/>
        <v>121735.04774627238</v>
      </c>
      <c r="D20" s="49"/>
      <c r="E20" s="39">
        <v>2014</v>
      </c>
      <c r="F20" s="8">
        <v>43656</v>
      </c>
      <c r="G20" s="39" t="s">
        <v>3</v>
      </c>
      <c r="H20" s="50">
        <v>101.53</v>
      </c>
      <c r="I20" s="50"/>
      <c r="J20" s="39">
        <v>32</v>
      </c>
      <c r="K20" s="51">
        <f t="shared" si="3"/>
        <v>3652.0514323881712</v>
      </c>
      <c r="L20" s="52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50">
        <v>101.34</v>
      </c>
      <c r="Q20" s="50"/>
      <c r="R20" s="53">
        <f>IF(P20="","",T20*M20*LOOKUP(RIGHT($D$2,3),定数!$A$6:$A$13,定数!$B$6:$B$13))</f>
        <v>2168.4055379804508</v>
      </c>
      <c r="S20" s="53"/>
      <c r="T20" s="54">
        <f t="shared" si="4"/>
        <v>18.999999999999773</v>
      </c>
      <c r="U20" s="54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49">
        <f t="shared" si="0"/>
        <v>123903.45328425283</v>
      </c>
      <c r="D21" s="49"/>
      <c r="E21" s="39">
        <v>2014</v>
      </c>
      <c r="F21" s="8">
        <v>43670</v>
      </c>
      <c r="G21" s="39" t="s">
        <v>4</v>
      </c>
      <c r="H21" s="50">
        <v>101.52</v>
      </c>
      <c r="I21" s="50"/>
      <c r="J21" s="39">
        <v>21</v>
      </c>
      <c r="K21" s="51">
        <f t="shared" si="3"/>
        <v>3717.1035985275848</v>
      </c>
      <c r="L21" s="52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50">
        <v>101.66</v>
      </c>
      <c r="Q21" s="50"/>
      <c r="R21" s="53">
        <f>IF(P21="","",T21*M21*LOOKUP(RIGHT($D$2,3),定数!$A$6:$A$13,定数!$B$6:$B$13))</f>
        <v>2478.0690656850666</v>
      </c>
      <c r="S21" s="53"/>
      <c r="T21" s="54">
        <f t="shared" si="4"/>
        <v>14.000000000000057</v>
      </c>
      <c r="U21" s="54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49">
        <f t="shared" si="0"/>
        <v>126381.52234993789</v>
      </c>
      <c r="D22" s="49"/>
      <c r="E22" s="39">
        <v>2014</v>
      </c>
      <c r="F22" s="8">
        <v>43671</v>
      </c>
      <c r="G22" s="39" t="s">
        <v>4</v>
      </c>
      <c r="H22" s="50">
        <v>101.92</v>
      </c>
      <c r="I22" s="50"/>
      <c r="J22" s="39">
        <v>21</v>
      </c>
      <c r="K22" s="51">
        <f t="shared" si="3"/>
        <v>3791.4456704981367</v>
      </c>
      <c r="L22" s="52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50">
        <v>101.71</v>
      </c>
      <c r="Q22" s="50"/>
      <c r="R22" s="53">
        <f>IF(P22="","",T22*M22*LOOKUP(RIGHT($D$2,3),定数!$A$6:$A$13,定数!$B$6:$B$13))</f>
        <v>-3791.4456704982804</v>
      </c>
      <c r="S22" s="53"/>
      <c r="T22" s="54">
        <f t="shared" si="4"/>
        <v>-21.000000000000796</v>
      </c>
      <c r="U22" s="54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49">
        <f t="shared" si="0"/>
        <v>122590.0766794396</v>
      </c>
      <c r="D23" s="49"/>
      <c r="E23" s="39">
        <v>2014</v>
      </c>
      <c r="F23" s="8">
        <v>43674</v>
      </c>
      <c r="G23" s="39" t="s">
        <v>4</v>
      </c>
      <c r="H23" s="50">
        <v>101.82</v>
      </c>
      <c r="I23" s="50"/>
      <c r="J23" s="39">
        <v>12</v>
      </c>
      <c r="K23" s="51">
        <f t="shared" si="3"/>
        <v>3677.7023003831878</v>
      </c>
      <c r="L23" s="52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50">
        <v>101.89</v>
      </c>
      <c r="Q23" s="50"/>
      <c r="R23" s="53">
        <f>IF(P23="","",T23*M23*LOOKUP(RIGHT($D$2,3),定数!$A$6:$A$13,定数!$B$6:$B$13))</f>
        <v>2145.3263418904194</v>
      </c>
      <c r="S23" s="53"/>
      <c r="T23" s="54">
        <f t="shared" si="4"/>
        <v>7.000000000000739</v>
      </c>
      <c r="U23" s="54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8">
        <v>16</v>
      </c>
      <c r="C24" s="49">
        <f t="shared" si="0"/>
        <v>124735.40302133003</v>
      </c>
      <c r="D24" s="49"/>
      <c r="E24" s="39">
        <v>2014</v>
      </c>
      <c r="F24" s="8">
        <v>43675</v>
      </c>
      <c r="G24" s="39" t="s">
        <v>4</v>
      </c>
      <c r="H24" s="50">
        <v>101.82</v>
      </c>
      <c r="I24" s="50"/>
      <c r="J24" s="39">
        <v>7</v>
      </c>
      <c r="K24" s="51">
        <f t="shared" si="3"/>
        <v>3742.0620906399008</v>
      </c>
      <c r="L24" s="52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50">
        <v>101.87</v>
      </c>
      <c r="Q24" s="50"/>
      <c r="R24" s="53">
        <f>IF(P24="","",T24*M24*LOOKUP(RIGHT($D$2,3),定数!$A$6:$A$13,定数!$B$6:$B$13))</f>
        <v>2672.9014933148228</v>
      </c>
      <c r="S24" s="53"/>
      <c r="T24" s="54">
        <f t="shared" si="4"/>
        <v>5.0000000000011369</v>
      </c>
      <c r="U24" s="54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49">
        <f t="shared" si="0"/>
        <v>127408.30451464486</v>
      </c>
      <c r="D25" s="49"/>
      <c r="E25" s="39">
        <v>2014</v>
      </c>
      <c r="F25" s="8">
        <v>43675</v>
      </c>
      <c r="G25" s="39" t="s">
        <v>4</v>
      </c>
      <c r="H25" s="50">
        <v>101.88</v>
      </c>
      <c r="I25" s="50"/>
      <c r="J25" s="39">
        <v>7</v>
      </c>
      <c r="K25" s="51">
        <f t="shared" si="3"/>
        <v>3822.2491354393455</v>
      </c>
      <c r="L25" s="52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50">
        <v>101.93</v>
      </c>
      <c r="Q25" s="50"/>
      <c r="R25" s="53">
        <f>IF(P25="","",T25*M25*LOOKUP(RIGHT($D$2,3),定数!$A$6:$A$13,定数!$B$6:$B$13))</f>
        <v>2730.1779538858677</v>
      </c>
      <c r="S25" s="53"/>
      <c r="T25" s="54">
        <f t="shared" si="4"/>
        <v>5.0000000000011369</v>
      </c>
      <c r="U25" s="54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49">
        <f t="shared" si="0"/>
        <v>130138.48246853072</v>
      </c>
      <c r="D26" s="49"/>
      <c r="E26" s="39">
        <v>2014</v>
      </c>
      <c r="F26" s="8">
        <v>43676</v>
      </c>
      <c r="G26" s="39" t="s">
        <v>4</v>
      </c>
      <c r="H26" s="50">
        <v>102.15</v>
      </c>
      <c r="I26" s="50"/>
      <c r="J26" s="39">
        <v>12</v>
      </c>
      <c r="K26" s="51">
        <f t="shared" si="3"/>
        <v>3904.1544740559216</v>
      </c>
      <c r="L26" s="52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50">
        <v>102.23</v>
      </c>
      <c r="Q26" s="50"/>
      <c r="R26" s="53">
        <f>IF(P26="","",T26*M26*LOOKUP(RIGHT($D$2,3),定数!$A$6:$A$13,定数!$B$6:$B$13))</f>
        <v>2602.7696493705589</v>
      </c>
      <c r="S26" s="53"/>
      <c r="T26" s="54">
        <f t="shared" si="4"/>
        <v>7.9999999999998295</v>
      </c>
      <c r="U26" s="54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49">
        <f t="shared" si="0"/>
        <v>132741.25211790128</v>
      </c>
      <c r="D27" s="49"/>
      <c r="E27" s="39">
        <v>2014</v>
      </c>
      <c r="F27" s="8">
        <v>43685</v>
      </c>
      <c r="G27" s="39" t="s">
        <v>3</v>
      </c>
      <c r="H27" s="50">
        <v>102.11</v>
      </c>
      <c r="I27" s="50"/>
      <c r="J27" s="39">
        <v>32</v>
      </c>
      <c r="K27" s="51">
        <f t="shared" si="3"/>
        <v>3982.2375635370386</v>
      </c>
      <c r="L27" s="52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50">
        <v>101.91</v>
      </c>
      <c r="Q27" s="50"/>
      <c r="R27" s="53">
        <f>IF(P27="","",T27*M27*LOOKUP(RIGHT($D$2,3),定数!$A$6:$A$13,定数!$B$6:$B$13))</f>
        <v>2488.8984772106846</v>
      </c>
      <c r="S27" s="53"/>
      <c r="T27" s="54">
        <f t="shared" si="4"/>
        <v>20.000000000000284</v>
      </c>
      <c r="U27" s="54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49">
        <f t="shared" si="0"/>
        <v>135230.15059511198</v>
      </c>
      <c r="D28" s="49"/>
      <c r="E28" s="39">
        <v>2014</v>
      </c>
      <c r="F28" s="8">
        <v>43690</v>
      </c>
      <c r="G28" s="39" t="s">
        <v>4</v>
      </c>
      <c r="H28" s="50">
        <v>102.25</v>
      </c>
      <c r="I28" s="50"/>
      <c r="J28" s="39">
        <v>17</v>
      </c>
      <c r="K28" s="51">
        <f t="shared" si="3"/>
        <v>4056.9045178533593</v>
      </c>
      <c r="L28" s="52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50">
        <v>102.35</v>
      </c>
      <c r="Q28" s="50"/>
      <c r="R28" s="53">
        <f>IF(P28="","",T28*M28*LOOKUP(RIGHT($D$2,3),定数!$A$6:$A$13,定数!$B$6:$B$13))</f>
        <v>2386.4144222665464</v>
      </c>
      <c r="S28" s="53"/>
      <c r="T28" s="54">
        <f t="shared" si="4"/>
        <v>9.9999999999994316</v>
      </c>
      <c r="U28" s="54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49">
        <f t="shared" si="0"/>
        <v>137616.56501737851</v>
      </c>
      <c r="D29" s="49"/>
      <c r="E29" s="39">
        <v>2014</v>
      </c>
      <c r="F29" s="8">
        <v>43692</v>
      </c>
      <c r="G29" s="39" t="s">
        <v>4</v>
      </c>
      <c r="H29" s="50">
        <v>102.51</v>
      </c>
      <c r="I29" s="50"/>
      <c r="J29" s="39">
        <v>21</v>
      </c>
      <c r="K29" s="51">
        <f t="shared" si="3"/>
        <v>4128.4969505213548</v>
      </c>
      <c r="L29" s="52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50">
        <v>102.65</v>
      </c>
      <c r="Q29" s="50"/>
      <c r="R29" s="53">
        <f>IF(P29="","",T29*M29*LOOKUP(RIGHT($D$2,3),定数!$A$6:$A$13,定数!$B$6:$B$13))</f>
        <v>2752.3313003475805</v>
      </c>
      <c r="S29" s="53"/>
      <c r="T29" s="54">
        <f t="shared" si="4"/>
        <v>14.000000000000057</v>
      </c>
      <c r="U29" s="54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49">
        <f t="shared" si="0"/>
        <v>140368.89631772609</v>
      </c>
      <c r="D30" s="49"/>
      <c r="E30" s="39">
        <v>2014</v>
      </c>
      <c r="F30" s="8">
        <v>43714</v>
      </c>
      <c r="G30" s="39" t="s">
        <v>4</v>
      </c>
      <c r="H30" s="50">
        <v>105.08</v>
      </c>
      <c r="I30" s="50"/>
      <c r="J30" s="39">
        <v>40</v>
      </c>
      <c r="K30" s="51">
        <f t="shared" si="3"/>
        <v>4211.0668895317822</v>
      </c>
      <c r="L30" s="52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50">
        <v>105.32</v>
      </c>
      <c r="Q30" s="50"/>
      <c r="R30" s="53">
        <f>IF(P30="","",T30*M30*LOOKUP(RIGHT($D$2,3),定数!$A$6:$A$13,定数!$B$6:$B$13))</f>
        <v>2526.6401337190155</v>
      </c>
      <c r="S30" s="53"/>
      <c r="T30" s="54">
        <f t="shared" si="4"/>
        <v>23.999999999999488</v>
      </c>
      <c r="U30" s="54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49">
        <f t="shared" si="0"/>
        <v>142895.53645144511</v>
      </c>
      <c r="D31" s="49"/>
      <c r="E31" s="39">
        <v>2014</v>
      </c>
      <c r="F31" s="8">
        <v>43725</v>
      </c>
      <c r="G31" s="39" t="s">
        <v>4</v>
      </c>
      <c r="H31" s="50">
        <v>107.34</v>
      </c>
      <c r="I31" s="50"/>
      <c r="J31" s="39">
        <v>43</v>
      </c>
      <c r="K31" s="51">
        <f t="shared" si="3"/>
        <v>4286.8660935433527</v>
      </c>
      <c r="L31" s="52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50">
        <v>107.67</v>
      </c>
      <c r="Q31" s="50"/>
      <c r="R31" s="53">
        <f>IF(P31="","",T31*M31*LOOKUP(RIGHT($D$2,3),定数!$A$6:$A$13,定数!$B$6:$B$13))</f>
        <v>3289.9204903937189</v>
      </c>
      <c r="S31" s="53"/>
      <c r="T31" s="54">
        <f t="shared" si="4"/>
        <v>32.999999999999829</v>
      </c>
      <c r="U31" s="54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49">
        <f t="shared" si="0"/>
        <v>146185.45694183881</v>
      </c>
      <c r="D32" s="49"/>
      <c r="E32" s="39">
        <v>2014</v>
      </c>
      <c r="F32" s="8">
        <v>43731</v>
      </c>
      <c r="G32" s="39" t="s">
        <v>4</v>
      </c>
      <c r="H32" s="50">
        <v>108.68</v>
      </c>
      <c r="I32" s="50"/>
      <c r="J32" s="39">
        <v>43</v>
      </c>
      <c r="K32" s="51">
        <f t="shared" si="3"/>
        <v>4385.5637082551639</v>
      </c>
      <c r="L32" s="52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50">
        <v>108.95</v>
      </c>
      <c r="Q32" s="50"/>
      <c r="R32" s="53">
        <f>IF(P32="","",T32*M32*LOOKUP(RIGHT($D$2,3),定数!$A$6:$A$13,定数!$B$6:$B$13))</f>
        <v>2753.7260493694807</v>
      </c>
      <c r="S32" s="53"/>
      <c r="T32" s="54">
        <f t="shared" si="4"/>
        <v>26.999999999999602</v>
      </c>
      <c r="U32" s="54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49">
        <f t="shared" si="0"/>
        <v>148939.1829912083</v>
      </c>
      <c r="D33" s="49"/>
      <c r="E33" s="39">
        <v>2014</v>
      </c>
      <c r="F33" s="8">
        <v>43734</v>
      </c>
      <c r="G33" s="39" t="s">
        <v>4</v>
      </c>
      <c r="H33" s="50">
        <v>108.94</v>
      </c>
      <c r="I33" s="50"/>
      <c r="J33" s="39">
        <v>47</v>
      </c>
      <c r="K33" s="51">
        <f t="shared" si="3"/>
        <v>4468.1754897362489</v>
      </c>
      <c r="L33" s="52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50">
        <v>109.23</v>
      </c>
      <c r="Q33" s="50"/>
      <c r="R33" s="53">
        <f>IF(P33="","",T33*M33*LOOKUP(RIGHT($D$2,3),定数!$A$6:$A$13,定数!$B$6:$B$13))</f>
        <v>2756.9593447309367</v>
      </c>
      <c r="S33" s="53"/>
      <c r="T33" s="54">
        <f t="shared" si="4"/>
        <v>29.000000000000625</v>
      </c>
      <c r="U33" s="54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49">
        <f t="shared" si="0"/>
        <v>151696.14233593925</v>
      </c>
      <c r="D34" s="49"/>
      <c r="E34" s="39">
        <v>2014</v>
      </c>
      <c r="F34" s="8">
        <v>43747</v>
      </c>
      <c r="G34" s="39" t="s">
        <v>3</v>
      </c>
      <c r="H34" s="50">
        <v>108.1</v>
      </c>
      <c r="I34" s="50"/>
      <c r="J34" s="39">
        <v>64</v>
      </c>
      <c r="K34" s="51">
        <f t="shared" si="3"/>
        <v>4550.884270078177</v>
      </c>
      <c r="L34" s="52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50">
        <v>107.7</v>
      </c>
      <c r="Q34" s="50"/>
      <c r="R34" s="53">
        <f>IF(P34="","",T34*M34*LOOKUP(RIGHT($D$2,3),定数!$A$6:$A$13,定数!$B$6:$B$13))</f>
        <v>2844.3026687987999</v>
      </c>
      <c r="S34" s="53"/>
      <c r="T34" s="54">
        <f t="shared" si="4"/>
        <v>39.999999999999147</v>
      </c>
      <c r="U34" s="54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49">
        <f t="shared" si="0"/>
        <v>154540.44500473805</v>
      </c>
      <c r="D35" s="49"/>
      <c r="E35" s="39">
        <v>2014</v>
      </c>
      <c r="F35" s="8">
        <v>43751</v>
      </c>
      <c r="G35" s="39" t="s">
        <v>3</v>
      </c>
      <c r="H35" s="50">
        <v>107.24</v>
      </c>
      <c r="I35" s="50"/>
      <c r="J35" s="39">
        <v>33</v>
      </c>
      <c r="K35" s="51">
        <f t="shared" si="3"/>
        <v>4636.2133501421413</v>
      </c>
      <c r="L35" s="52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50">
        <v>107.04</v>
      </c>
      <c r="Q35" s="50"/>
      <c r="R35" s="53">
        <f>IF(P35="","",T35*M35*LOOKUP(RIGHT($D$2,3),定数!$A$6:$A$13,定数!$B$6:$B$13))</f>
        <v>2809.826272813259</v>
      </c>
      <c r="S35" s="53"/>
      <c r="T35" s="54">
        <f t="shared" si="4"/>
        <v>19.999999999998863</v>
      </c>
      <c r="U35" s="54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49">
        <f t="shared" si="0"/>
        <v>157350.27127755131</v>
      </c>
      <c r="D36" s="49"/>
      <c r="E36" s="39">
        <v>2014</v>
      </c>
      <c r="F36" s="8">
        <v>43753</v>
      </c>
      <c r="G36" s="39" t="s">
        <v>3</v>
      </c>
      <c r="H36" s="50">
        <v>107.05</v>
      </c>
      <c r="I36" s="50"/>
      <c r="J36" s="39">
        <v>42</v>
      </c>
      <c r="K36" s="51">
        <f t="shared" si="3"/>
        <v>4720.5081383265388</v>
      </c>
      <c r="L36" s="52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50">
        <v>106.79</v>
      </c>
      <c r="Q36" s="50"/>
      <c r="R36" s="53">
        <f>IF(P36="","",T36*M36*LOOKUP(RIGHT($D$2,3),定数!$A$6:$A$13,定数!$B$6:$B$13))</f>
        <v>2922.2193237258507</v>
      </c>
      <c r="S36" s="53"/>
      <c r="T36" s="54">
        <f t="shared" si="4"/>
        <v>25.999999999999091</v>
      </c>
      <c r="U36" s="54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49">
        <f t="shared" si="0"/>
        <v>160272.49060127715</v>
      </c>
      <c r="D37" s="49"/>
      <c r="E37" s="39">
        <v>2014</v>
      </c>
      <c r="F37" s="8">
        <v>43755</v>
      </c>
      <c r="G37" s="39" t="s">
        <v>4</v>
      </c>
      <c r="H37" s="50">
        <v>106.44</v>
      </c>
      <c r="I37" s="50"/>
      <c r="J37" s="39">
        <v>31</v>
      </c>
      <c r="K37" s="51">
        <f t="shared" si="3"/>
        <v>4808.1747180383145</v>
      </c>
      <c r="L37" s="52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50">
        <v>106.63</v>
      </c>
      <c r="Q37" s="50"/>
      <c r="R37" s="53">
        <f>IF(P37="","",T37*M37*LOOKUP(RIGHT($D$2,3),定数!$A$6:$A$13,定数!$B$6:$B$13))</f>
        <v>2946.9457949266734</v>
      </c>
      <c r="S37" s="53"/>
      <c r="T37" s="54">
        <f t="shared" si="4"/>
        <v>18.999999999999773</v>
      </c>
      <c r="U37" s="54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49">
        <f t="shared" si="0"/>
        <v>163219.43639620382</v>
      </c>
      <c r="D38" s="49"/>
      <c r="E38" s="39">
        <v>2014</v>
      </c>
      <c r="F38" s="8">
        <v>43760</v>
      </c>
      <c r="G38" s="39" t="s">
        <v>4</v>
      </c>
      <c r="H38" s="50">
        <v>107.3</v>
      </c>
      <c r="I38" s="50"/>
      <c r="J38" s="39">
        <v>52</v>
      </c>
      <c r="K38" s="51">
        <f t="shared" si="3"/>
        <v>4896.5830918861147</v>
      </c>
      <c r="L38" s="52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50">
        <v>107.62</v>
      </c>
      <c r="Q38" s="50"/>
      <c r="R38" s="53">
        <f>IF(P38="","",T38*M38*LOOKUP(RIGHT($D$2,3),定数!$A$6:$A$13,定数!$B$6:$B$13))</f>
        <v>3013.281902699217</v>
      </c>
      <c r="S38" s="53"/>
      <c r="T38" s="54">
        <f t="shared" si="4"/>
        <v>32.000000000000739</v>
      </c>
      <c r="U38" s="54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49">
        <f t="shared" si="0"/>
        <v>166232.71829890303</v>
      </c>
      <c r="D39" s="49"/>
      <c r="E39" s="39">
        <v>2014</v>
      </c>
      <c r="F39" s="8">
        <v>43766</v>
      </c>
      <c r="G39" s="39" t="s">
        <v>3</v>
      </c>
      <c r="H39" s="50">
        <v>107.79</v>
      </c>
      <c r="I39" s="50"/>
      <c r="J39" s="39">
        <v>18</v>
      </c>
      <c r="K39" s="51">
        <f t="shared" si="3"/>
        <v>4986.9815489670909</v>
      </c>
      <c r="L39" s="52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50">
        <v>107.97</v>
      </c>
      <c r="Q39" s="50"/>
      <c r="R39" s="53">
        <f>IF(P39="","",T39*M39*LOOKUP(RIGHT($D$2,3),定数!$A$6:$A$13,定数!$B$6:$B$13))</f>
        <v>-4986.9815489668863</v>
      </c>
      <c r="S39" s="53"/>
      <c r="T39" s="54">
        <f t="shared" si="4"/>
        <v>-17.999999999999261</v>
      </c>
      <c r="U39" s="54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49">
        <f t="shared" si="0"/>
        <v>161245.73674993613</v>
      </c>
      <c r="D40" s="49"/>
      <c r="E40" s="39">
        <v>2014</v>
      </c>
      <c r="F40" s="8">
        <v>43782</v>
      </c>
      <c r="G40" s="39" t="s">
        <v>4</v>
      </c>
      <c r="H40" s="50">
        <v>115.42</v>
      </c>
      <c r="I40" s="50"/>
      <c r="J40" s="39">
        <v>54</v>
      </c>
      <c r="K40" s="51">
        <f t="shared" si="3"/>
        <v>4837.3721024980832</v>
      </c>
      <c r="L40" s="52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50">
        <v>115.76</v>
      </c>
      <c r="Q40" s="50"/>
      <c r="R40" s="53">
        <f>IF(P40="","",T40*M40*LOOKUP(RIGHT($D$2,3),定数!$A$6:$A$13,定数!$B$6:$B$13))</f>
        <v>3045.7528052766015</v>
      </c>
      <c r="S40" s="53"/>
      <c r="T40" s="54">
        <f t="shared" si="4"/>
        <v>34.000000000000341</v>
      </c>
      <c r="U40" s="54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49">
        <f t="shared" si="0"/>
        <v>164291.48955521273</v>
      </c>
      <c r="D41" s="49"/>
      <c r="E41" s="39">
        <v>2014</v>
      </c>
      <c r="F41" s="8">
        <v>43787</v>
      </c>
      <c r="G41" s="39" t="s">
        <v>4</v>
      </c>
      <c r="H41" s="50">
        <v>116.64</v>
      </c>
      <c r="I41" s="50"/>
      <c r="J41" s="39">
        <v>23</v>
      </c>
      <c r="K41" s="51">
        <f t="shared" si="3"/>
        <v>4928.7446866563814</v>
      </c>
      <c r="L41" s="52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50">
        <v>116.79</v>
      </c>
      <c r="Q41" s="50"/>
      <c r="R41" s="53">
        <f>IF(P41="","",T41*M41*LOOKUP(RIGHT($D$2,3),定数!$A$6:$A$13,定数!$B$6:$B$13))</f>
        <v>3214.3987086890661</v>
      </c>
      <c r="S41" s="53"/>
      <c r="T41" s="54">
        <f t="shared" si="4"/>
        <v>15.000000000000568</v>
      </c>
      <c r="U41" s="54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49">
        <f t="shared" si="0"/>
        <v>167505.88826390178</v>
      </c>
      <c r="D42" s="49"/>
      <c r="E42" s="39">
        <v>2014</v>
      </c>
      <c r="F42" s="8">
        <v>43797</v>
      </c>
      <c r="G42" s="39" t="s">
        <v>4</v>
      </c>
      <c r="H42" s="50">
        <v>117.98</v>
      </c>
      <c r="I42" s="50"/>
      <c r="J42" s="39">
        <v>30</v>
      </c>
      <c r="K42" s="51">
        <f t="shared" si="3"/>
        <v>5025.1766479170537</v>
      </c>
      <c r="L42" s="52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50">
        <v>118.17</v>
      </c>
      <c r="Q42" s="50"/>
      <c r="R42" s="53">
        <f>IF(P42="","",T42*M42*LOOKUP(RIGHT($D$2,3),定数!$A$6:$A$13,定数!$B$6:$B$13))</f>
        <v>3182.6118770140961</v>
      </c>
      <c r="S42" s="53"/>
      <c r="T42" s="54">
        <f t="shared" si="4"/>
        <v>18.999999999999773</v>
      </c>
      <c r="U42" s="54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49">
        <f t="shared" si="0"/>
        <v>170688.50014091589</v>
      </c>
      <c r="D43" s="49"/>
      <c r="E43" s="39">
        <v>2014</v>
      </c>
      <c r="F43" s="8">
        <v>43808</v>
      </c>
      <c r="G43" s="39" t="s">
        <v>3</v>
      </c>
      <c r="H43" s="50">
        <v>120.26</v>
      </c>
      <c r="I43" s="50"/>
      <c r="J43" s="39">
        <v>74</v>
      </c>
      <c r="K43" s="51">
        <f t="shared" si="3"/>
        <v>5120.6550042274766</v>
      </c>
      <c r="L43" s="52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50">
        <v>119.8</v>
      </c>
      <c r="Q43" s="50"/>
      <c r="R43" s="53">
        <f>IF(P43="","",T43*M43*LOOKUP(RIGHT($D$2,3),定数!$A$6:$A$13,定数!$B$6:$B$13))</f>
        <v>3183.1098674928112</v>
      </c>
      <c r="S43" s="53"/>
      <c r="T43" s="54">
        <f t="shared" si="4"/>
        <v>46.000000000000796</v>
      </c>
      <c r="U43" s="54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39">
        <v>36</v>
      </c>
      <c r="C44" s="49">
        <f t="shared" si="0"/>
        <v>173871.61000840869</v>
      </c>
      <c r="D44" s="49"/>
      <c r="E44" s="39"/>
      <c r="F44" s="8"/>
      <c r="G44" s="39"/>
      <c r="H44" s="50"/>
      <c r="I44" s="50"/>
      <c r="J44" s="39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39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2"/>
        <v/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39">
        <v>37</v>
      </c>
      <c r="C45" s="49" t="str">
        <f t="shared" si="0"/>
        <v/>
      </c>
      <c r="D45" s="49"/>
      <c r="E45" s="39"/>
      <c r="F45" s="8"/>
      <c r="G45" s="39"/>
      <c r="H45" s="50"/>
      <c r="I45" s="50"/>
      <c r="J45" s="39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39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49" t="str">
        <f t="shared" si="0"/>
        <v/>
      </c>
      <c r="D46" s="49"/>
      <c r="E46" s="39"/>
      <c r="F46" s="8"/>
      <c r="G46" s="39"/>
      <c r="H46" s="50"/>
      <c r="I46" s="50"/>
      <c r="J46" s="39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39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49" t="str">
        <f t="shared" si="0"/>
        <v/>
      </c>
      <c r="D47" s="49"/>
      <c r="E47" s="39"/>
      <c r="F47" s="8"/>
      <c r="G47" s="39"/>
      <c r="H47" s="50"/>
      <c r="I47" s="50"/>
      <c r="J47" s="39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39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49" t="str">
        <f t="shared" si="0"/>
        <v/>
      </c>
      <c r="D48" s="49"/>
      <c r="E48" s="39"/>
      <c r="F48" s="8"/>
      <c r="G48" s="39"/>
      <c r="H48" s="50"/>
      <c r="I48" s="50"/>
      <c r="J48" s="39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39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49" t="str">
        <f t="shared" si="0"/>
        <v/>
      </c>
      <c r="D49" s="49"/>
      <c r="E49" s="39"/>
      <c r="F49" s="8"/>
      <c r="G49" s="39"/>
      <c r="H49" s="50"/>
      <c r="I49" s="50"/>
      <c r="J49" s="39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39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49" t="str">
        <f t="shared" si="0"/>
        <v/>
      </c>
      <c r="D50" s="49"/>
      <c r="E50" s="39"/>
      <c r="F50" s="8"/>
      <c r="G50" s="39"/>
      <c r="H50" s="50"/>
      <c r="I50" s="50"/>
      <c r="J50" s="39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39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49" t="str">
        <f t="shared" si="0"/>
        <v/>
      </c>
      <c r="D51" s="49"/>
      <c r="E51" s="39"/>
      <c r="F51" s="8"/>
      <c r="G51" s="39"/>
      <c r="H51" s="50"/>
      <c r="I51" s="50"/>
      <c r="J51" s="39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39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49" t="str">
        <f t="shared" si="0"/>
        <v/>
      </c>
      <c r="D52" s="49"/>
      <c r="E52" s="39"/>
      <c r="F52" s="8"/>
      <c r="G52" s="39"/>
      <c r="H52" s="50"/>
      <c r="I52" s="50"/>
      <c r="J52" s="39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39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49" t="str">
        <f t="shared" si="0"/>
        <v/>
      </c>
      <c r="D53" s="49"/>
      <c r="E53" s="39"/>
      <c r="F53" s="8"/>
      <c r="G53" s="39"/>
      <c r="H53" s="50"/>
      <c r="I53" s="50"/>
      <c r="J53" s="39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39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49" t="str">
        <f t="shared" si="0"/>
        <v/>
      </c>
      <c r="D54" s="49"/>
      <c r="E54" s="39"/>
      <c r="F54" s="8"/>
      <c r="G54" s="39"/>
      <c r="H54" s="50"/>
      <c r="I54" s="50"/>
      <c r="J54" s="39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39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49" t="str">
        <f t="shared" si="0"/>
        <v/>
      </c>
      <c r="D55" s="49"/>
      <c r="E55" s="39"/>
      <c r="F55" s="8"/>
      <c r="G55" s="39"/>
      <c r="H55" s="50"/>
      <c r="I55" s="50"/>
      <c r="J55" s="39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39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49" t="str">
        <f t="shared" si="0"/>
        <v/>
      </c>
      <c r="D56" s="49"/>
      <c r="E56" s="39"/>
      <c r="F56" s="8"/>
      <c r="G56" s="39"/>
      <c r="H56" s="50"/>
      <c r="I56" s="50"/>
      <c r="J56" s="39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39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49" t="str">
        <f t="shared" si="0"/>
        <v/>
      </c>
      <c r="D57" s="49"/>
      <c r="E57" s="39"/>
      <c r="F57" s="8"/>
      <c r="G57" s="39"/>
      <c r="H57" s="50"/>
      <c r="I57" s="50"/>
      <c r="J57" s="39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39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49" t="str">
        <f t="shared" si="0"/>
        <v/>
      </c>
      <c r="D58" s="49"/>
      <c r="E58" s="39"/>
      <c r="F58" s="8"/>
      <c r="G58" s="39"/>
      <c r="H58" s="50"/>
      <c r="I58" s="50"/>
      <c r="J58" s="39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39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49" t="str">
        <f t="shared" si="0"/>
        <v/>
      </c>
      <c r="D59" s="49"/>
      <c r="E59" s="39"/>
      <c r="F59" s="8"/>
      <c r="G59" s="39"/>
      <c r="H59" s="50"/>
      <c r="I59" s="50"/>
      <c r="J59" s="39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39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49" t="str">
        <f t="shared" si="0"/>
        <v/>
      </c>
      <c r="D60" s="49"/>
      <c r="E60" s="39"/>
      <c r="F60" s="8"/>
      <c r="G60" s="39"/>
      <c r="H60" s="50"/>
      <c r="I60" s="50"/>
      <c r="J60" s="39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39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49" t="str">
        <f t="shared" si="0"/>
        <v/>
      </c>
      <c r="D61" s="49"/>
      <c r="E61" s="39"/>
      <c r="F61" s="8"/>
      <c r="G61" s="39"/>
      <c r="H61" s="50"/>
      <c r="I61" s="50"/>
      <c r="J61" s="39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39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49" t="str">
        <f t="shared" si="0"/>
        <v/>
      </c>
      <c r="D62" s="49"/>
      <c r="E62" s="39"/>
      <c r="F62" s="8"/>
      <c r="G62" s="39"/>
      <c r="H62" s="50"/>
      <c r="I62" s="50"/>
      <c r="J62" s="39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39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49" t="str">
        <f t="shared" si="0"/>
        <v/>
      </c>
      <c r="D63" s="49"/>
      <c r="E63" s="39"/>
      <c r="F63" s="8"/>
      <c r="G63" s="39"/>
      <c r="H63" s="50"/>
      <c r="I63" s="50"/>
      <c r="J63" s="39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39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49" t="str">
        <f t="shared" si="0"/>
        <v/>
      </c>
      <c r="D64" s="49"/>
      <c r="E64" s="39"/>
      <c r="F64" s="8"/>
      <c r="G64" s="39"/>
      <c r="H64" s="50"/>
      <c r="I64" s="50"/>
      <c r="J64" s="39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39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49" t="str">
        <f t="shared" si="0"/>
        <v/>
      </c>
      <c r="D65" s="49"/>
      <c r="E65" s="39"/>
      <c r="F65" s="8"/>
      <c r="G65" s="39"/>
      <c r="H65" s="50"/>
      <c r="I65" s="50"/>
      <c r="J65" s="39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39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49" t="str">
        <f t="shared" si="0"/>
        <v/>
      </c>
      <c r="D66" s="49"/>
      <c r="E66" s="39"/>
      <c r="F66" s="8"/>
      <c r="G66" s="39"/>
      <c r="H66" s="50"/>
      <c r="I66" s="50"/>
      <c r="J66" s="39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39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49" t="str">
        <f t="shared" si="0"/>
        <v/>
      </c>
      <c r="D67" s="49"/>
      <c r="E67" s="39"/>
      <c r="F67" s="8"/>
      <c r="G67" s="39"/>
      <c r="H67" s="50"/>
      <c r="I67" s="50"/>
      <c r="J67" s="39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39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49" t="str">
        <f t="shared" si="0"/>
        <v/>
      </c>
      <c r="D68" s="49"/>
      <c r="E68" s="39"/>
      <c r="F68" s="8"/>
      <c r="G68" s="39"/>
      <c r="H68" s="50"/>
      <c r="I68" s="50"/>
      <c r="J68" s="39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39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49" t="str">
        <f t="shared" si="0"/>
        <v/>
      </c>
      <c r="D69" s="49"/>
      <c r="E69" s="39"/>
      <c r="F69" s="8"/>
      <c r="G69" s="39"/>
      <c r="H69" s="50"/>
      <c r="I69" s="50"/>
      <c r="J69" s="39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39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49" t="str">
        <f t="shared" si="0"/>
        <v/>
      </c>
      <c r="D70" s="49"/>
      <c r="E70" s="39"/>
      <c r="F70" s="8"/>
      <c r="G70" s="39"/>
      <c r="H70" s="50"/>
      <c r="I70" s="50"/>
      <c r="J70" s="39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39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49" t="str">
        <f t="shared" si="0"/>
        <v/>
      </c>
      <c r="D71" s="49"/>
      <c r="E71" s="39"/>
      <c r="F71" s="8"/>
      <c r="G71" s="39"/>
      <c r="H71" s="50"/>
      <c r="I71" s="50"/>
      <c r="J71" s="39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39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49" t="str">
        <f t="shared" si="0"/>
        <v/>
      </c>
      <c r="D72" s="49"/>
      <c r="E72" s="39"/>
      <c r="F72" s="8"/>
      <c r="G72" s="39"/>
      <c r="H72" s="50"/>
      <c r="I72" s="50"/>
      <c r="J72" s="39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39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49" t="str">
        <f t="shared" si="0"/>
        <v/>
      </c>
      <c r="D73" s="49"/>
      <c r="E73" s="39"/>
      <c r="F73" s="8"/>
      <c r="G73" s="39"/>
      <c r="H73" s="50"/>
      <c r="I73" s="50"/>
      <c r="J73" s="39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39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49" t="str">
        <f t="shared" ref="C74:C108" si="8">IF(R73="","",C73+R73)</f>
        <v/>
      </c>
      <c r="D74" s="49"/>
      <c r="E74" s="39"/>
      <c r="F74" s="8"/>
      <c r="G74" s="39"/>
      <c r="H74" s="50"/>
      <c r="I74" s="50"/>
      <c r="J74" s="39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39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49" t="str">
        <f t="shared" si="8"/>
        <v/>
      </c>
      <c r="D75" s="49"/>
      <c r="E75" s="39"/>
      <c r="F75" s="8"/>
      <c r="G75" s="39"/>
      <c r="H75" s="50"/>
      <c r="I75" s="50"/>
      <c r="J75" s="39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39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49" t="str">
        <f t="shared" si="8"/>
        <v/>
      </c>
      <c r="D76" s="49"/>
      <c r="E76" s="39"/>
      <c r="F76" s="8"/>
      <c r="G76" s="39"/>
      <c r="H76" s="50"/>
      <c r="I76" s="50"/>
      <c r="J76" s="39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39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49" t="str">
        <f t="shared" si="8"/>
        <v/>
      </c>
      <c r="D77" s="49"/>
      <c r="E77" s="39"/>
      <c r="F77" s="8"/>
      <c r="G77" s="39"/>
      <c r="H77" s="50"/>
      <c r="I77" s="50"/>
      <c r="J77" s="39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39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49" t="str">
        <f t="shared" si="8"/>
        <v/>
      </c>
      <c r="D78" s="49"/>
      <c r="E78" s="39"/>
      <c r="F78" s="8"/>
      <c r="G78" s="39"/>
      <c r="H78" s="50"/>
      <c r="I78" s="50"/>
      <c r="J78" s="39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39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49" t="str">
        <f t="shared" si="8"/>
        <v/>
      </c>
      <c r="D79" s="49"/>
      <c r="E79" s="39"/>
      <c r="F79" s="8"/>
      <c r="G79" s="39"/>
      <c r="H79" s="50"/>
      <c r="I79" s="50"/>
      <c r="J79" s="39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39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49" t="str">
        <f t="shared" si="8"/>
        <v/>
      </c>
      <c r="D80" s="49"/>
      <c r="E80" s="39"/>
      <c r="F80" s="8"/>
      <c r="G80" s="39"/>
      <c r="H80" s="50"/>
      <c r="I80" s="50"/>
      <c r="J80" s="39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39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49" t="str">
        <f t="shared" si="8"/>
        <v/>
      </c>
      <c r="D81" s="49"/>
      <c r="E81" s="39"/>
      <c r="F81" s="8"/>
      <c r="G81" s="39"/>
      <c r="H81" s="50"/>
      <c r="I81" s="50"/>
      <c r="J81" s="39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39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49" t="str">
        <f t="shared" si="8"/>
        <v/>
      </c>
      <c r="D82" s="49"/>
      <c r="E82" s="39"/>
      <c r="F82" s="8"/>
      <c r="G82" s="39"/>
      <c r="H82" s="50"/>
      <c r="I82" s="50"/>
      <c r="J82" s="39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39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49" t="str">
        <f t="shared" si="8"/>
        <v/>
      </c>
      <c r="D83" s="49"/>
      <c r="E83" s="39"/>
      <c r="F83" s="8"/>
      <c r="G83" s="39"/>
      <c r="H83" s="50"/>
      <c r="I83" s="50"/>
      <c r="J83" s="39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39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49" t="str">
        <f t="shared" si="8"/>
        <v/>
      </c>
      <c r="D84" s="49"/>
      <c r="E84" s="39"/>
      <c r="F84" s="8"/>
      <c r="G84" s="39"/>
      <c r="H84" s="50"/>
      <c r="I84" s="50"/>
      <c r="J84" s="39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39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49" t="str">
        <f t="shared" si="8"/>
        <v/>
      </c>
      <c r="D85" s="49"/>
      <c r="E85" s="39"/>
      <c r="F85" s="8"/>
      <c r="G85" s="39"/>
      <c r="H85" s="50"/>
      <c r="I85" s="50"/>
      <c r="J85" s="39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39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49" t="str">
        <f t="shared" si="8"/>
        <v/>
      </c>
      <c r="D86" s="49"/>
      <c r="E86" s="39"/>
      <c r="F86" s="8"/>
      <c r="G86" s="39"/>
      <c r="H86" s="50"/>
      <c r="I86" s="50"/>
      <c r="J86" s="39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39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49" t="str">
        <f t="shared" si="8"/>
        <v/>
      </c>
      <c r="D87" s="49"/>
      <c r="E87" s="39"/>
      <c r="F87" s="8"/>
      <c r="G87" s="39"/>
      <c r="H87" s="50"/>
      <c r="I87" s="50"/>
      <c r="J87" s="39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39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49" t="str">
        <f t="shared" si="8"/>
        <v/>
      </c>
      <c r="D88" s="49"/>
      <c r="E88" s="39"/>
      <c r="F88" s="8"/>
      <c r="G88" s="39"/>
      <c r="H88" s="50"/>
      <c r="I88" s="50"/>
      <c r="J88" s="39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39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49" t="str">
        <f t="shared" si="8"/>
        <v/>
      </c>
      <c r="D89" s="49"/>
      <c r="E89" s="39"/>
      <c r="F89" s="8"/>
      <c r="G89" s="39"/>
      <c r="H89" s="50"/>
      <c r="I89" s="50"/>
      <c r="J89" s="39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39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49" t="str">
        <f t="shared" si="8"/>
        <v/>
      </c>
      <c r="D90" s="49"/>
      <c r="E90" s="39"/>
      <c r="F90" s="8"/>
      <c r="G90" s="39"/>
      <c r="H90" s="50"/>
      <c r="I90" s="50"/>
      <c r="J90" s="39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39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49" t="str">
        <f t="shared" si="8"/>
        <v/>
      </c>
      <c r="D91" s="49"/>
      <c r="E91" s="39"/>
      <c r="F91" s="8"/>
      <c r="G91" s="39"/>
      <c r="H91" s="50"/>
      <c r="I91" s="50"/>
      <c r="J91" s="39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39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49" t="str">
        <f t="shared" si="8"/>
        <v/>
      </c>
      <c r="D92" s="49"/>
      <c r="E92" s="39"/>
      <c r="F92" s="8"/>
      <c r="G92" s="39"/>
      <c r="H92" s="50"/>
      <c r="I92" s="50"/>
      <c r="J92" s="39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39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49" t="str">
        <f t="shared" si="8"/>
        <v/>
      </c>
      <c r="D93" s="49"/>
      <c r="E93" s="39"/>
      <c r="F93" s="8"/>
      <c r="G93" s="39"/>
      <c r="H93" s="50"/>
      <c r="I93" s="50"/>
      <c r="J93" s="39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39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49" t="str">
        <f t="shared" si="8"/>
        <v/>
      </c>
      <c r="D94" s="49"/>
      <c r="E94" s="39"/>
      <c r="F94" s="8"/>
      <c r="G94" s="39"/>
      <c r="H94" s="50"/>
      <c r="I94" s="50"/>
      <c r="J94" s="39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39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49" t="str">
        <f t="shared" si="8"/>
        <v/>
      </c>
      <c r="D95" s="49"/>
      <c r="E95" s="39"/>
      <c r="F95" s="8"/>
      <c r="G95" s="39"/>
      <c r="H95" s="50"/>
      <c r="I95" s="50"/>
      <c r="J95" s="39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39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49" t="str">
        <f t="shared" si="8"/>
        <v/>
      </c>
      <c r="D96" s="49"/>
      <c r="E96" s="39"/>
      <c r="F96" s="8"/>
      <c r="G96" s="39"/>
      <c r="H96" s="50"/>
      <c r="I96" s="50"/>
      <c r="J96" s="39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39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49" t="str">
        <f t="shared" si="8"/>
        <v/>
      </c>
      <c r="D97" s="49"/>
      <c r="E97" s="39"/>
      <c r="F97" s="8"/>
      <c r="G97" s="39"/>
      <c r="H97" s="50"/>
      <c r="I97" s="50"/>
      <c r="J97" s="39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39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49" t="str">
        <f t="shared" si="8"/>
        <v/>
      </c>
      <c r="D98" s="49"/>
      <c r="E98" s="39"/>
      <c r="F98" s="8"/>
      <c r="G98" s="39"/>
      <c r="H98" s="50"/>
      <c r="I98" s="50"/>
      <c r="J98" s="39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39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49" t="str">
        <f t="shared" si="8"/>
        <v/>
      </c>
      <c r="D99" s="49"/>
      <c r="E99" s="39"/>
      <c r="F99" s="8"/>
      <c r="G99" s="39"/>
      <c r="H99" s="50"/>
      <c r="I99" s="50"/>
      <c r="J99" s="39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39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49" t="str">
        <f t="shared" si="8"/>
        <v/>
      </c>
      <c r="D100" s="49"/>
      <c r="E100" s="39"/>
      <c r="F100" s="8"/>
      <c r="G100" s="39"/>
      <c r="H100" s="50"/>
      <c r="I100" s="50"/>
      <c r="J100" s="39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39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49" t="str">
        <f t="shared" si="8"/>
        <v/>
      </c>
      <c r="D101" s="49"/>
      <c r="E101" s="39"/>
      <c r="F101" s="8"/>
      <c r="G101" s="39"/>
      <c r="H101" s="50"/>
      <c r="I101" s="50"/>
      <c r="J101" s="39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39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49" t="str">
        <f t="shared" si="8"/>
        <v/>
      </c>
      <c r="D102" s="49"/>
      <c r="E102" s="39"/>
      <c r="F102" s="8"/>
      <c r="G102" s="39"/>
      <c r="H102" s="50"/>
      <c r="I102" s="50"/>
      <c r="J102" s="39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39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49" t="str">
        <f t="shared" si="8"/>
        <v/>
      </c>
      <c r="D103" s="49"/>
      <c r="E103" s="39"/>
      <c r="F103" s="8"/>
      <c r="G103" s="39"/>
      <c r="H103" s="50"/>
      <c r="I103" s="50"/>
      <c r="J103" s="39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39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49" t="str">
        <f t="shared" si="8"/>
        <v/>
      </c>
      <c r="D104" s="49"/>
      <c r="E104" s="39"/>
      <c r="F104" s="8"/>
      <c r="G104" s="39"/>
      <c r="H104" s="50"/>
      <c r="I104" s="50"/>
      <c r="J104" s="39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39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49" t="str">
        <f t="shared" si="8"/>
        <v/>
      </c>
      <c r="D105" s="49"/>
      <c r="E105" s="39"/>
      <c r="F105" s="8"/>
      <c r="G105" s="39"/>
      <c r="H105" s="50"/>
      <c r="I105" s="50"/>
      <c r="J105" s="39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39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49" t="str">
        <f t="shared" si="8"/>
        <v/>
      </c>
      <c r="D106" s="49"/>
      <c r="E106" s="39"/>
      <c r="F106" s="8"/>
      <c r="G106" s="39"/>
      <c r="H106" s="50"/>
      <c r="I106" s="50"/>
      <c r="J106" s="39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39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49" t="str">
        <f t="shared" si="8"/>
        <v/>
      </c>
      <c r="D107" s="49"/>
      <c r="E107" s="39"/>
      <c r="F107" s="8"/>
      <c r="G107" s="39"/>
      <c r="H107" s="50"/>
      <c r="I107" s="50"/>
      <c r="J107" s="39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39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49" t="str">
        <f t="shared" si="8"/>
        <v/>
      </c>
      <c r="D108" s="49"/>
      <c r="E108" s="39"/>
      <c r="F108" s="8"/>
      <c r="G108" s="39"/>
      <c r="H108" s="50"/>
      <c r="I108" s="50"/>
      <c r="J108" s="39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39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53"/>
  <sheetViews>
    <sheetView topLeftCell="A962" workbookViewId="0">
      <selection activeCell="B953" sqref="B953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71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24" sqref="J2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5</v>
      </c>
      <c r="C2" s="72"/>
      <c r="D2" s="83" t="s">
        <v>47</v>
      </c>
      <c r="E2" s="83"/>
      <c r="F2" s="72" t="s">
        <v>6</v>
      </c>
      <c r="G2" s="72"/>
      <c r="H2" s="75" t="s">
        <v>36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110526.31578947369</v>
      </c>
      <c r="Q2" s="75"/>
      <c r="R2" s="1"/>
      <c r="S2" s="1"/>
      <c r="T2" s="1"/>
    </row>
    <row r="3" spans="2:25" ht="57" customHeight="1" x14ac:dyDescent="0.2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61</v>
      </c>
      <c r="M3" s="90"/>
      <c r="N3" s="90"/>
      <c r="O3" s="90"/>
      <c r="P3" s="90"/>
      <c r="Q3" s="90"/>
      <c r="R3" s="1"/>
      <c r="S3" s="1"/>
    </row>
    <row r="4" spans="2:25" x14ac:dyDescent="0.2">
      <c r="B4" s="72" t="s">
        <v>11</v>
      </c>
      <c r="C4" s="72"/>
      <c r="D4" s="80">
        <f>SUM($R$9:$S$993)</f>
        <v>10526.315789473692</v>
      </c>
      <c r="E4" s="80"/>
      <c r="F4" s="72" t="s">
        <v>12</v>
      </c>
      <c r="G4" s="72"/>
      <c r="H4" s="81">
        <f>SUM($T$9:$U$108)</f>
        <v>200.00000000000017</v>
      </c>
      <c r="I4" s="75"/>
      <c r="J4" s="88" t="s">
        <v>60</v>
      </c>
      <c r="K4" s="88"/>
      <c r="L4" s="84">
        <f>MAX($C$9:$D$990)-C9</f>
        <v>10526.315789473694</v>
      </c>
      <c r="M4" s="84"/>
      <c r="N4" s="88" t="s">
        <v>59</v>
      </c>
      <c r="O4" s="88"/>
      <c r="P4" s="89">
        <f>MAX(Y:Y)</f>
        <v>0</v>
      </c>
      <c r="Q4" s="89"/>
      <c r="R4" s="1"/>
      <c r="S4" s="1"/>
      <c r="T4" s="1"/>
    </row>
    <row r="5" spans="2:25" x14ac:dyDescent="0.2">
      <c r="B5" s="38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71" t="s">
        <v>19</v>
      </c>
      <c r="K5" s="72"/>
      <c r="L5" s="73">
        <f>MAX(V9:V993)</f>
        <v>1</v>
      </c>
      <c r="M5" s="74"/>
      <c r="N5" s="17" t="s">
        <v>20</v>
      </c>
      <c r="O5" s="9"/>
      <c r="P5" s="73">
        <f>MAX(W9:W993)</f>
        <v>0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/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58</v>
      </c>
    </row>
    <row r="9" spans="2:25" x14ac:dyDescent="0.2">
      <c r="B9" s="39">
        <v>1</v>
      </c>
      <c r="C9" s="49">
        <f>L2</f>
        <v>100000</v>
      </c>
      <c r="D9" s="49"/>
      <c r="E9" s="39">
        <v>2001</v>
      </c>
      <c r="F9" s="8">
        <v>42111</v>
      </c>
      <c r="G9" s="39" t="s">
        <v>4</v>
      </c>
      <c r="H9" s="50">
        <v>1</v>
      </c>
      <c r="I9" s="50"/>
      <c r="J9" s="39">
        <v>57</v>
      </c>
      <c r="K9" s="49">
        <f>IF(J9="","",C9*0.03)</f>
        <v>3000</v>
      </c>
      <c r="L9" s="49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50">
        <v>1.02</v>
      </c>
      <c r="Q9" s="50"/>
      <c r="R9" s="53">
        <f>IF(P9="","",T9*M9*LOOKUP(RIGHT($D$2,3),定数!$A$6:$A$13,定数!$B$6:$B$13))</f>
        <v>10526.315789473692</v>
      </c>
      <c r="S9" s="53"/>
      <c r="T9" s="54">
        <f>IF(P9="","",IF(G9="買",(P9-H9),(H9-P9))*IF(RIGHT($D$2,3)="JPY",100,10000))</f>
        <v>200.00000000000017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49">
        <f t="shared" ref="C10:C73" si="0">IF(R9="","",C9+R9)</f>
        <v>110526.31578947369</v>
      </c>
      <c r="D10" s="49"/>
      <c r="E10" s="39"/>
      <c r="F10" s="8"/>
      <c r="G10" s="39"/>
      <c r="H10" s="50"/>
      <c r="I10" s="50"/>
      <c r="J10" s="39"/>
      <c r="K10" s="51" t="str">
        <f>IF(J10="","",C10*0.03)</f>
        <v/>
      </c>
      <c r="L10" s="52"/>
      <c r="M10" s="6" t="str">
        <f>IF(J10="","",(K10/J10)/LOOKUP(RIGHT($D$2,3),定数!$A$6:$A$13,定数!$B$6:$B$13))</f>
        <v/>
      </c>
      <c r="N10" s="39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 t="str">
        <f>IF(P10="","",IF(G10="買",(P10-H10),(H10-P10))*IF(RIGHT($D$2,3)="JPY",100,10000))</f>
        <v/>
      </c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49" t="str">
        <f t="shared" si="0"/>
        <v/>
      </c>
      <c r="D11" s="49"/>
      <c r="E11" s="39"/>
      <c r="F11" s="8"/>
      <c r="G11" s="39"/>
      <c r="H11" s="50"/>
      <c r="I11" s="50"/>
      <c r="J11" s="39"/>
      <c r="K11" s="51" t="str">
        <f t="shared" ref="K11:K74" si="3">IF(J11="","",C11*0.03)</f>
        <v/>
      </c>
      <c r="L11" s="52"/>
      <c r="M11" s="6" t="str">
        <f>IF(J11="","",(K11/J11)/LOOKUP(RIGHT($D$2,3),定数!$A$6:$A$13,定数!$B$6:$B$13))</f>
        <v/>
      </c>
      <c r="N11" s="39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 t="str">
        <f>IF(P11="","",IF(G11="買",(P11-H11),(H11-P11))*IF(RIGHT($D$2,3)="JPY",100,10000))</f>
        <v/>
      </c>
      <c r="U11" s="5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49" t="str">
        <f t="shared" si="0"/>
        <v/>
      </c>
      <c r="D12" s="49"/>
      <c r="E12" s="39"/>
      <c r="F12" s="8"/>
      <c r="G12" s="39"/>
      <c r="H12" s="50"/>
      <c r="I12" s="50"/>
      <c r="J12" s="39"/>
      <c r="K12" s="51" t="str">
        <f t="shared" si="3"/>
        <v/>
      </c>
      <c r="L12" s="52"/>
      <c r="M12" s="6" t="str">
        <f>IF(J12="","",(K12/J12)/LOOKUP(RIGHT($D$2,3),定数!$A$6:$A$13,定数!$B$6:$B$13))</f>
        <v/>
      </c>
      <c r="N12" s="39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 t="str">
        <f t="shared" ref="T12:T75" si="4">IF(P12="","",IF(G12="買",(P12-H12),(H12-P12))*IF(RIGHT($D$2,3)="JPY",100,10000))</f>
        <v/>
      </c>
      <c r="U12" s="54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49" t="str">
        <f t="shared" si="0"/>
        <v/>
      </c>
      <c r="D13" s="49"/>
      <c r="E13" s="39"/>
      <c r="F13" s="8"/>
      <c r="G13" s="39"/>
      <c r="H13" s="50"/>
      <c r="I13" s="50"/>
      <c r="J13" s="39"/>
      <c r="K13" s="51" t="str">
        <f t="shared" si="3"/>
        <v/>
      </c>
      <c r="L13" s="52"/>
      <c r="M13" s="6" t="str">
        <f>IF(J13="","",(K13/J13)/LOOKUP(RIGHT($D$2,3),定数!$A$6:$A$13,定数!$B$6:$B$13))</f>
        <v/>
      </c>
      <c r="N13" s="39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 t="str">
        <f t="shared" si="4"/>
        <v/>
      </c>
      <c r="U13" s="54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49" t="str">
        <f t="shared" si="0"/>
        <v/>
      </c>
      <c r="D14" s="49"/>
      <c r="E14" s="39"/>
      <c r="F14" s="8"/>
      <c r="G14" s="39"/>
      <c r="H14" s="50"/>
      <c r="I14" s="50"/>
      <c r="J14" s="39"/>
      <c r="K14" s="51" t="str">
        <f t="shared" si="3"/>
        <v/>
      </c>
      <c r="L14" s="52"/>
      <c r="M14" s="6" t="str">
        <f>IF(J14="","",(K14/J14)/LOOKUP(RIGHT($D$2,3),定数!$A$6:$A$13,定数!$B$6:$B$13))</f>
        <v/>
      </c>
      <c r="N14" s="39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si="4"/>
        <v/>
      </c>
      <c r="U14" s="54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49" t="str">
        <f t="shared" si="0"/>
        <v/>
      </c>
      <c r="D15" s="49"/>
      <c r="E15" s="39"/>
      <c r="F15" s="8"/>
      <c r="G15" s="39"/>
      <c r="H15" s="50"/>
      <c r="I15" s="50"/>
      <c r="J15" s="39"/>
      <c r="K15" s="51" t="str">
        <f t="shared" si="3"/>
        <v/>
      </c>
      <c r="L15" s="52"/>
      <c r="M15" s="6" t="str">
        <f>IF(J15="","",(K15/J15)/LOOKUP(RIGHT($D$2,3),定数!$A$6:$A$13,定数!$B$6:$B$13))</f>
        <v/>
      </c>
      <c r="N15" s="39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4"/>
        <v/>
      </c>
      <c r="U15" s="54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49" t="str">
        <f t="shared" si="0"/>
        <v/>
      </c>
      <c r="D16" s="49"/>
      <c r="E16" s="39"/>
      <c r="F16" s="8"/>
      <c r="G16" s="39"/>
      <c r="H16" s="50"/>
      <c r="I16" s="50"/>
      <c r="J16" s="39"/>
      <c r="K16" s="51" t="str">
        <f t="shared" si="3"/>
        <v/>
      </c>
      <c r="L16" s="52"/>
      <c r="M16" s="6" t="str">
        <f>IF(J16="","",(K16/J16)/LOOKUP(RIGHT($D$2,3),定数!$A$6:$A$13,定数!$B$6:$B$13))</f>
        <v/>
      </c>
      <c r="N16" s="39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4"/>
        <v/>
      </c>
      <c r="U16" s="54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49" t="str">
        <f t="shared" si="0"/>
        <v/>
      </c>
      <c r="D17" s="49"/>
      <c r="E17" s="39"/>
      <c r="F17" s="8"/>
      <c r="G17" s="39"/>
      <c r="H17" s="50"/>
      <c r="I17" s="50"/>
      <c r="J17" s="39"/>
      <c r="K17" s="51" t="str">
        <f t="shared" si="3"/>
        <v/>
      </c>
      <c r="L17" s="52"/>
      <c r="M17" s="6" t="str">
        <f>IF(J17="","",(K17/J17)/LOOKUP(RIGHT($D$2,3),定数!$A$6:$A$13,定数!$B$6:$B$13))</f>
        <v/>
      </c>
      <c r="N17" s="39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4"/>
        <v/>
      </c>
      <c r="U17" s="54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49" t="str">
        <f t="shared" si="0"/>
        <v/>
      </c>
      <c r="D18" s="49"/>
      <c r="E18" s="39"/>
      <c r="F18" s="8"/>
      <c r="G18" s="39"/>
      <c r="H18" s="50"/>
      <c r="I18" s="50"/>
      <c r="J18" s="39"/>
      <c r="K18" s="51" t="str">
        <f t="shared" si="3"/>
        <v/>
      </c>
      <c r="L18" s="52"/>
      <c r="M18" s="6" t="str">
        <f>IF(J18="","",(K18/J18)/LOOKUP(RIGHT($D$2,3),定数!$A$6:$A$13,定数!$B$6:$B$13))</f>
        <v/>
      </c>
      <c r="N18" s="39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4"/>
        <v/>
      </c>
      <c r="U18" s="54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49" t="str">
        <f t="shared" si="0"/>
        <v/>
      </c>
      <c r="D19" s="49"/>
      <c r="E19" s="39"/>
      <c r="F19" s="8"/>
      <c r="G19" s="39"/>
      <c r="H19" s="50"/>
      <c r="I19" s="50"/>
      <c r="J19" s="39"/>
      <c r="K19" s="51" t="str">
        <f t="shared" si="3"/>
        <v/>
      </c>
      <c r="L19" s="52"/>
      <c r="M19" s="6" t="str">
        <f>IF(J19="","",(K19/J19)/LOOKUP(RIGHT($D$2,3),定数!$A$6:$A$13,定数!$B$6:$B$13))</f>
        <v/>
      </c>
      <c r="N19" s="39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4"/>
        <v/>
      </c>
      <c r="U19" s="54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49" t="str">
        <f t="shared" si="0"/>
        <v/>
      </c>
      <c r="D20" s="49"/>
      <c r="E20" s="39"/>
      <c r="F20" s="8"/>
      <c r="G20" s="39"/>
      <c r="H20" s="50"/>
      <c r="I20" s="50"/>
      <c r="J20" s="39"/>
      <c r="K20" s="51" t="str">
        <f t="shared" si="3"/>
        <v/>
      </c>
      <c r="L20" s="52"/>
      <c r="M20" s="6" t="str">
        <f>IF(J20="","",(K20/J20)/LOOKUP(RIGHT($D$2,3),定数!$A$6:$A$13,定数!$B$6:$B$13))</f>
        <v/>
      </c>
      <c r="N20" s="39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4"/>
        <v/>
      </c>
      <c r="U20" s="54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49" t="str">
        <f t="shared" si="0"/>
        <v/>
      </c>
      <c r="D21" s="49"/>
      <c r="E21" s="39"/>
      <c r="F21" s="8"/>
      <c r="G21" s="39"/>
      <c r="H21" s="50"/>
      <c r="I21" s="50"/>
      <c r="J21" s="39"/>
      <c r="K21" s="51" t="str">
        <f t="shared" si="3"/>
        <v/>
      </c>
      <c r="L21" s="52"/>
      <c r="M21" s="6" t="str">
        <f>IF(J21="","",(K21/J21)/LOOKUP(RIGHT($D$2,3),定数!$A$6:$A$13,定数!$B$6:$B$13))</f>
        <v/>
      </c>
      <c r="N21" s="39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4"/>
        <v/>
      </c>
      <c r="U21" s="54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49" t="str">
        <f t="shared" si="0"/>
        <v/>
      </c>
      <c r="D22" s="49"/>
      <c r="E22" s="39"/>
      <c r="F22" s="8"/>
      <c r="G22" s="39"/>
      <c r="H22" s="50"/>
      <c r="I22" s="50"/>
      <c r="J22" s="39"/>
      <c r="K22" s="51" t="str">
        <f t="shared" si="3"/>
        <v/>
      </c>
      <c r="L22" s="52"/>
      <c r="M22" s="6" t="str">
        <f>IF(J22="","",(K22/J22)/LOOKUP(RIGHT($D$2,3),定数!$A$6:$A$13,定数!$B$6:$B$13))</f>
        <v/>
      </c>
      <c r="N22" s="39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4"/>
        <v/>
      </c>
      <c r="U22" s="54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49" t="str">
        <f t="shared" si="0"/>
        <v/>
      </c>
      <c r="D23" s="49"/>
      <c r="E23" s="39"/>
      <c r="F23" s="8"/>
      <c r="G23" s="39"/>
      <c r="H23" s="50"/>
      <c r="I23" s="50"/>
      <c r="J23" s="39"/>
      <c r="K23" s="51" t="str">
        <f t="shared" si="3"/>
        <v/>
      </c>
      <c r="L23" s="52"/>
      <c r="M23" s="6" t="str">
        <f>IF(J23="","",(K23/J23)/LOOKUP(RIGHT($D$2,3),定数!$A$6:$A$13,定数!$B$6:$B$13))</f>
        <v/>
      </c>
      <c r="N23" s="39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4"/>
        <v/>
      </c>
      <c r="U23" s="54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49" t="str">
        <f t="shared" si="0"/>
        <v/>
      </c>
      <c r="D24" s="49"/>
      <c r="E24" s="39"/>
      <c r="F24" s="8"/>
      <c r="G24" s="39"/>
      <c r="H24" s="50"/>
      <c r="I24" s="50"/>
      <c r="J24" s="39"/>
      <c r="K24" s="51" t="str">
        <f t="shared" si="3"/>
        <v/>
      </c>
      <c r="L24" s="52"/>
      <c r="M24" s="6" t="str">
        <f>IF(J24="","",(K24/J24)/LOOKUP(RIGHT($D$2,3),定数!$A$6:$A$13,定数!$B$6:$B$13))</f>
        <v/>
      </c>
      <c r="N24" s="39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4"/>
        <v/>
      </c>
      <c r="U24" s="54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49" t="str">
        <f t="shared" si="0"/>
        <v/>
      </c>
      <c r="D25" s="49"/>
      <c r="E25" s="39"/>
      <c r="F25" s="8"/>
      <c r="G25" s="39"/>
      <c r="H25" s="50"/>
      <c r="I25" s="50"/>
      <c r="J25" s="39"/>
      <c r="K25" s="51" t="str">
        <f t="shared" si="3"/>
        <v/>
      </c>
      <c r="L25" s="52"/>
      <c r="M25" s="6" t="str">
        <f>IF(J25="","",(K25/J25)/LOOKUP(RIGHT($D$2,3),定数!$A$6:$A$13,定数!$B$6:$B$13))</f>
        <v/>
      </c>
      <c r="N25" s="39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4"/>
        <v/>
      </c>
      <c r="U25" s="54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49" t="str">
        <f t="shared" si="0"/>
        <v/>
      </c>
      <c r="D26" s="49"/>
      <c r="E26" s="39"/>
      <c r="F26" s="8"/>
      <c r="G26" s="39"/>
      <c r="H26" s="50"/>
      <c r="I26" s="50"/>
      <c r="J26" s="39"/>
      <c r="K26" s="51" t="str">
        <f t="shared" si="3"/>
        <v/>
      </c>
      <c r="L26" s="52"/>
      <c r="M26" s="6" t="str">
        <f>IF(J26="","",(K26/J26)/LOOKUP(RIGHT($D$2,3),定数!$A$6:$A$13,定数!$B$6:$B$13))</f>
        <v/>
      </c>
      <c r="N26" s="39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4"/>
        <v/>
      </c>
      <c r="U26" s="54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49" t="str">
        <f t="shared" si="0"/>
        <v/>
      </c>
      <c r="D27" s="49"/>
      <c r="E27" s="39"/>
      <c r="F27" s="8"/>
      <c r="G27" s="39"/>
      <c r="H27" s="50"/>
      <c r="I27" s="50"/>
      <c r="J27" s="39"/>
      <c r="K27" s="51" t="str">
        <f t="shared" si="3"/>
        <v/>
      </c>
      <c r="L27" s="52"/>
      <c r="M27" s="6" t="str">
        <f>IF(J27="","",(K27/J27)/LOOKUP(RIGHT($D$2,3),定数!$A$6:$A$13,定数!$B$6:$B$13))</f>
        <v/>
      </c>
      <c r="N27" s="39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4"/>
        <v/>
      </c>
      <c r="U27" s="54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49" t="str">
        <f t="shared" si="0"/>
        <v/>
      </c>
      <c r="D28" s="49"/>
      <c r="E28" s="39"/>
      <c r="F28" s="8"/>
      <c r="G28" s="39"/>
      <c r="H28" s="50"/>
      <c r="I28" s="50"/>
      <c r="J28" s="39"/>
      <c r="K28" s="51" t="str">
        <f t="shared" si="3"/>
        <v/>
      </c>
      <c r="L28" s="52"/>
      <c r="M28" s="6" t="str">
        <f>IF(J28="","",(K28/J28)/LOOKUP(RIGHT($D$2,3),定数!$A$6:$A$13,定数!$B$6:$B$13))</f>
        <v/>
      </c>
      <c r="N28" s="39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4"/>
        <v/>
      </c>
      <c r="U28" s="54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49" t="str">
        <f t="shared" si="0"/>
        <v/>
      </c>
      <c r="D29" s="49"/>
      <c r="E29" s="39"/>
      <c r="F29" s="8"/>
      <c r="G29" s="39"/>
      <c r="H29" s="50"/>
      <c r="I29" s="50"/>
      <c r="J29" s="39"/>
      <c r="K29" s="51" t="str">
        <f t="shared" si="3"/>
        <v/>
      </c>
      <c r="L29" s="52"/>
      <c r="M29" s="6" t="str">
        <f>IF(J29="","",(K29/J29)/LOOKUP(RIGHT($D$2,3),定数!$A$6:$A$13,定数!$B$6:$B$13))</f>
        <v/>
      </c>
      <c r="N29" s="39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4"/>
        <v/>
      </c>
      <c r="U29" s="54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49" t="str">
        <f t="shared" si="0"/>
        <v/>
      </c>
      <c r="D30" s="49"/>
      <c r="E30" s="39"/>
      <c r="F30" s="8"/>
      <c r="G30" s="39"/>
      <c r="H30" s="50"/>
      <c r="I30" s="50"/>
      <c r="J30" s="39"/>
      <c r="K30" s="51" t="str">
        <f t="shared" si="3"/>
        <v/>
      </c>
      <c r="L30" s="52"/>
      <c r="M30" s="6" t="str">
        <f>IF(J30="","",(K30/J30)/LOOKUP(RIGHT($D$2,3),定数!$A$6:$A$13,定数!$B$6:$B$13))</f>
        <v/>
      </c>
      <c r="N30" s="39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4"/>
        <v/>
      </c>
      <c r="U30" s="54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49" t="str">
        <f t="shared" si="0"/>
        <v/>
      </c>
      <c r="D31" s="49"/>
      <c r="E31" s="39"/>
      <c r="F31" s="8"/>
      <c r="G31" s="39"/>
      <c r="H31" s="50"/>
      <c r="I31" s="50"/>
      <c r="J31" s="39"/>
      <c r="K31" s="51" t="str">
        <f t="shared" si="3"/>
        <v/>
      </c>
      <c r="L31" s="52"/>
      <c r="M31" s="6" t="str">
        <f>IF(J31="","",(K31/J31)/LOOKUP(RIGHT($D$2,3),定数!$A$6:$A$13,定数!$B$6:$B$13))</f>
        <v/>
      </c>
      <c r="N31" s="39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4"/>
        <v/>
      </c>
      <c r="U31" s="54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49" t="str">
        <f t="shared" si="0"/>
        <v/>
      </c>
      <c r="D32" s="49"/>
      <c r="E32" s="39"/>
      <c r="F32" s="8"/>
      <c r="G32" s="39"/>
      <c r="H32" s="50"/>
      <c r="I32" s="50"/>
      <c r="J32" s="39"/>
      <c r="K32" s="51" t="str">
        <f t="shared" si="3"/>
        <v/>
      </c>
      <c r="L32" s="52"/>
      <c r="M32" s="6" t="str">
        <f>IF(J32="","",(K32/J32)/LOOKUP(RIGHT($D$2,3),定数!$A$6:$A$13,定数!$B$6:$B$13))</f>
        <v/>
      </c>
      <c r="N32" s="39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4"/>
        <v/>
      </c>
      <c r="U32" s="54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49" t="str">
        <f t="shared" si="0"/>
        <v/>
      </c>
      <c r="D33" s="49"/>
      <c r="E33" s="39"/>
      <c r="F33" s="8"/>
      <c r="G33" s="39"/>
      <c r="H33" s="50"/>
      <c r="I33" s="50"/>
      <c r="J33" s="39"/>
      <c r="K33" s="51" t="str">
        <f t="shared" si="3"/>
        <v/>
      </c>
      <c r="L33" s="52"/>
      <c r="M33" s="6" t="str">
        <f>IF(J33="","",(K33/J33)/LOOKUP(RIGHT($D$2,3),定数!$A$6:$A$13,定数!$B$6:$B$13))</f>
        <v/>
      </c>
      <c r="N33" s="39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4"/>
        <v/>
      </c>
      <c r="U33" s="54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49" t="str">
        <f t="shared" si="0"/>
        <v/>
      </c>
      <c r="D34" s="49"/>
      <c r="E34" s="39"/>
      <c r="F34" s="8"/>
      <c r="G34" s="39"/>
      <c r="H34" s="50"/>
      <c r="I34" s="50"/>
      <c r="J34" s="39"/>
      <c r="K34" s="51" t="str">
        <f t="shared" si="3"/>
        <v/>
      </c>
      <c r="L34" s="52"/>
      <c r="M34" s="6" t="str">
        <f>IF(J34="","",(K34/J34)/LOOKUP(RIGHT($D$2,3),定数!$A$6:$A$13,定数!$B$6:$B$13))</f>
        <v/>
      </c>
      <c r="N34" s="39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4"/>
        <v/>
      </c>
      <c r="U34" s="54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49" t="str">
        <f t="shared" si="0"/>
        <v/>
      </c>
      <c r="D35" s="49"/>
      <c r="E35" s="39"/>
      <c r="F35" s="8"/>
      <c r="G35" s="39"/>
      <c r="H35" s="50"/>
      <c r="I35" s="50"/>
      <c r="J35" s="39"/>
      <c r="K35" s="51" t="str">
        <f t="shared" si="3"/>
        <v/>
      </c>
      <c r="L35" s="52"/>
      <c r="M35" s="6" t="str">
        <f>IF(J35="","",(K35/J35)/LOOKUP(RIGHT($D$2,3),定数!$A$6:$A$13,定数!$B$6:$B$13))</f>
        <v/>
      </c>
      <c r="N35" s="39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4"/>
        <v/>
      </c>
      <c r="U35" s="54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49" t="str">
        <f t="shared" si="0"/>
        <v/>
      </c>
      <c r="D36" s="49"/>
      <c r="E36" s="39"/>
      <c r="F36" s="8"/>
      <c r="G36" s="39"/>
      <c r="H36" s="50"/>
      <c r="I36" s="50"/>
      <c r="J36" s="39"/>
      <c r="K36" s="51" t="str">
        <f t="shared" si="3"/>
        <v/>
      </c>
      <c r="L36" s="52"/>
      <c r="M36" s="6" t="str">
        <f>IF(J36="","",(K36/J36)/LOOKUP(RIGHT($D$2,3),定数!$A$6:$A$13,定数!$B$6:$B$13))</f>
        <v/>
      </c>
      <c r="N36" s="39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4"/>
        <v/>
      </c>
      <c r="U36" s="54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49" t="str">
        <f t="shared" si="0"/>
        <v/>
      </c>
      <c r="D37" s="49"/>
      <c r="E37" s="39"/>
      <c r="F37" s="8"/>
      <c r="G37" s="39"/>
      <c r="H37" s="50"/>
      <c r="I37" s="50"/>
      <c r="J37" s="39"/>
      <c r="K37" s="51" t="str">
        <f t="shared" si="3"/>
        <v/>
      </c>
      <c r="L37" s="52"/>
      <c r="M37" s="6" t="str">
        <f>IF(J37="","",(K37/J37)/LOOKUP(RIGHT($D$2,3),定数!$A$6:$A$13,定数!$B$6:$B$13))</f>
        <v/>
      </c>
      <c r="N37" s="39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4"/>
        <v/>
      </c>
      <c r="U37" s="54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49" t="str">
        <f t="shared" si="0"/>
        <v/>
      </c>
      <c r="D38" s="49"/>
      <c r="E38" s="39"/>
      <c r="F38" s="8"/>
      <c r="G38" s="39"/>
      <c r="H38" s="50"/>
      <c r="I38" s="50"/>
      <c r="J38" s="39"/>
      <c r="K38" s="51" t="str">
        <f t="shared" si="3"/>
        <v/>
      </c>
      <c r="L38" s="52"/>
      <c r="M38" s="6" t="str">
        <f>IF(J38="","",(K38/J38)/LOOKUP(RIGHT($D$2,3),定数!$A$6:$A$13,定数!$B$6:$B$13))</f>
        <v/>
      </c>
      <c r="N38" s="39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4"/>
        <v/>
      </c>
      <c r="U38" s="54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49" t="str">
        <f t="shared" si="0"/>
        <v/>
      </c>
      <c r="D39" s="49"/>
      <c r="E39" s="39"/>
      <c r="F39" s="8"/>
      <c r="G39" s="39"/>
      <c r="H39" s="50"/>
      <c r="I39" s="50"/>
      <c r="J39" s="39"/>
      <c r="K39" s="51" t="str">
        <f t="shared" si="3"/>
        <v/>
      </c>
      <c r="L39" s="52"/>
      <c r="M39" s="6" t="str">
        <f>IF(J39="","",(K39/J39)/LOOKUP(RIGHT($D$2,3),定数!$A$6:$A$13,定数!$B$6:$B$13))</f>
        <v/>
      </c>
      <c r="N39" s="39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4"/>
        <v/>
      </c>
      <c r="U39" s="54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49" t="str">
        <f t="shared" si="0"/>
        <v/>
      </c>
      <c r="D40" s="49"/>
      <c r="E40" s="39"/>
      <c r="F40" s="8"/>
      <c r="G40" s="39"/>
      <c r="H40" s="50"/>
      <c r="I40" s="50"/>
      <c r="J40" s="39"/>
      <c r="K40" s="51" t="str">
        <f t="shared" si="3"/>
        <v/>
      </c>
      <c r="L40" s="52"/>
      <c r="M40" s="6" t="str">
        <f>IF(J40="","",(K40/J40)/LOOKUP(RIGHT($D$2,3),定数!$A$6:$A$13,定数!$B$6:$B$13))</f>
        <v/>
      </c>
      <c r="N40" s="39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4"/>
        <v/>
      </c>
      <c r="U40" s="54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49" t="str">
        <f t="shared" si="0"/>
        <v/>
      </c>
      <c r="D41" s="49"/>
      <c r="E41" s="39"/>
      <c r="F41" s="8"/>
      <c r="G41" s="39"/>
      <c r="H41" s="50"/>
      <c r="I41" s="50"/>
      <c r="J41" s="39"/>
      <c r="K41" s="51" t="str">
        <f t="shared" si="3"/>
        <v/>
      </c>
      <c r="L41" s="52"/>
      <c r="M41" s="6" t="str">
        <f>IF(J41="","",(K41/J41)/LOOKUP(RIGHT($D$2,3),定数!$A$6:$A$13,定数!$B$6:$B$13))</f>
        <v/>
      </c>
      <c r="N41" s="39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4"/>
        <v/>
      </c>
      <c r="U41" s="54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49" t="str">
        <f t="shared" si="0"/>
        <v/>
      </c>
      <c r="D42" s="49"/>
      <c r="E42" s="39"/>
      <c r="F42" s="8"/>
      <c r="G42" s="39"/>
      <c r="H42" s="50"/>
      <c r="I42" s="50"/>
      <c r="J42" s="39"/>
      <c r="K42" s="51" t="str">
        <f t="shared" si="3"/>
        <v/>
      </c>
      <c r="L42" s="52"/>
      <c r="M42" s="6" t="str">
        <f>IF(J42="","",(K42/J42)/LOOKUP(RIGHT($D$2,3),定数!$A$6:$A$13,定数!$B$6:$B$13))</f>
        <v/>
      </c>
      <c r="N42" s="39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4"/>
        <v/>
      </c>
      <c r="U42" s="54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49" t="str">
        <f t="shared" si="0"/>
        <v/>
      </c>
      <c r="D43" s="49"/>
      <c r="E43" s="39"/>
      <c r="F43" s="8"/>
      <c r="G43" s="39"/>
      <c r="H43" s="50"/>
      <c r="I43" s="50"/>
      <c r="J43" s="39"/>
      <c r="K43" s="51" t="str">
        <f t="shared" si="3"/>
        <v/>
      </c>
      <c r="L43" s="52"/>
      <c r="M43" s="6" t="str">
        <f>IF(J43="","",(K43/J43)/LOOKUP(RIGHT($D$2,3),定数!$A$6:$A$13,定数!$B$6:$B$13))</f>
        <v/>
      </c>
      <c r="N43" s="39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4"/>
        <v/>
      </c>
      <c r="U43" s="54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49" t="str">
        <f t="shared" si="0"/>
        <v/>
      </c>
      <c r="D44" s="49"/>
      <c r="E44" s="39"/>
      <c r="F44" s="8"/>
      <c r="G44" s="39"/>
      <c r="H44" s="50"/>
      <c r="I44" s="50"/>
      <c r="J44" s="39"/>
      <c r="K44" s="51" t="str">
        <f t="shared" si="3"/>
        <v/>
      </c>
      <c r="L44" s="52"/>
      <c r="M44" s="6" t="str">
        <f>IF(J44="","",(K44/J44)/LOOKUP(RIGHT($D$2,3),定数!$A$6:$A$13,定数!$B$6:$B$13))</f>
        <v/>
      </c>
      <c r="N44" s="39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4"/>
        <v/>
      </c>
      <c r="U44" s="54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49" t="str">
        <f t="shared" si="0"/>
        <v/>
      </c>
      <c r="D45" s="49"/>
      <c r="E45" s="39"/>
      <c r="F45" s="8"/>
      <c r="G45" s="39"/>
      <c r="H45" s="50"/>
      <c r="I45" s="50"/>
      <c r="J45" s="39"/>
      <c r="K45" s="51" t="str">
        <f t="shared" si="3"/>
        <v/>
      </c>
      <c r="L45" s="52"/>
      <c r="M45" s="6" t="str">
        <f>IF(J45="","",(K45/J45)/LOOKUP(RIGHT($D$2,3),定数!$A$6:$A$13,定数!$B$6:$B$13))</f>
        <v/>
      </c>
      <c r="N45" s="39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4"/>
        <v/>
      </c>
      <c r="U45" s="54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49" t="str">
        <f t="shared" si="0"/>
        <v/>
      </c>
      <c r="D46" s="49"/>
      <c r="E46" s="39"/>
      <c r="F46" s="8"/>
      <c r="G46" s="39"/>
      <c r="H46" s="50"/>
      <c r="I46" s="50"/>
      <c r="J46" s="39"/>
      <c r="K46" s="51" t="str">
        <f t="shared" si="3"/>
        <v/>
      </c>
      <c r="L46" s="52"/>
      <c r="M46" s="6" t="str">
        <f>IF(J46="","",(K46/J46)/LOOKUP(RIGHT($D$2,3),定数!$A$6:$A$13,定数!$B$6:$B$13))</f>
        <v/>
      </c>
      <c r="N46" s="39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4"/>
        <v/>
      </c>
      <c r="U46" s="54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49" t="str">
        <f t="shared" si="0"/>
        <v/>
      </c>
      <c r="D47" s="49"/>
      <c r="E47" s="39"/>
      <c r="F47" s="8"/>
      <c r="G47" s="39"/>
      <c r="H47" s="50"/>
      <c r="I47" s="50"/>
      <c r="J47" s="39"/>
      <c r="K47" s="51" t="str">
        <f t="shared" si="3"/>
        <v/>
      </c>
      <c r="L47" s="52"/>
      <c r="M47" s="6" t="str">
        <f>IF(J47="","",(K47/J47)/LOOKUP(RIGHT($D$2,3),定数!$A$6:$A$13,定数!$B$6:$B$13))</f>
        <v/>
      </c>
      <c r="N47" s="39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4"/>
        <v/>
      </c>
      <c r="U47" s="54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49" t="str">
        <f t="shared" si="0"/>
        <v/>
      </c>
      <c r="D48" s="49"/>
      <c r="E48" s="39"/>
      <c r="F48" s="8"/>
      <c r="G48" s="39"/>
      <c r="H48" s="50"/>
      <c r="I48" s="50"/>
      <c r="J48" s="39"/>
      <c r="K48" s="51" t="str">
        <f t="shared" si="3"/>
        <v/>
      </c>
      <c r="L48" s="52"/>
      <c r="M48" s="6" t="str">
        <f>IF(J48="","",(K48/J48)/LOOKUP(RIGHT($D$2,3),定数!$A$6:$A$13,定数!$B$6:$B$13))</f>
        <v/>
      </c>
      <c r="N48" s="39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4"/>
        <v/>
      </c>
      <c r="U48" s="54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49" t="str">
        <f t="shared" si="0"/>
        <v/>
      </c>
      <c r="D49" s="49"/>
      <c r="E49" s="39"/>
      <c r="F49" s="8"/>
      <c r="G49" s="39"/>
      <c r="H49" s="50"/>
      <c r="I49" s="50"/>
      <c r="J49" s="39"/>
      <c r="K49" s="51" t="str">
        <f t="shared" si="3"/>
        <v/>
      </c>
      <c r="L49" s="52"/>
      <c r="M49" s="6" t="str">
        <f>IF(J49="","",(K49/J49)/LOOKUP(RIGHT($D$2,3),定数!$A$6:$A$13,定数!$B$6:$B$13))</f>
        <v/>
      </c>
      <c r="N49" s="39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4"/>
        <v/>
      </c>
      <c r="U49" s="54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49" t="str">
        <f t="shared" si="0"/>
        <v/>
      </c>
      <c r="D50" s="49"/>
      <c r="E50" s="39"/>
      <c r="F50" s="8"/>
      <c r="G50" s="39"/>
      <c r="H50" s="50"/>
      <c r="I50" s="50"/>
      <c r="J50" s="39"/>
      <c r="K50" s="51" t="str">
        <f t="shared" si="3"/>
        <v/>
      </c>
      <c r="L50" s="52"/>
      <c r="M50" s="6" t="str">
        <f>IF(J50="","",(K50/J50)/LOOKUP(RIGHT($D$2,3),定数!$A$6:$A$13,定数!$B$6:$B$13))</f>
        <v/>
      </c>
      <c r="N50" s="39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4"/>
        <v/>
      </c>
      <c r="U50" s="54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49" t="str">
        <f t="shared" si="0"/>
        <v/>
      </c>
      <c r="D51" s="49"/>
      <c r="E51" s="39"/>
      <c r="F51" s="8"/>
      <c r="G51" s="39"/>
      <c r="H51" s="50"/>
      <c r="I51" s="50"/>
      <c r="J51" s="39"/>
      <c r="K51" s="51" t="str">
        <f t="shared" si="3"/>
        <v/>
      </c>
      <c r="L51" s="52"/>
      <c r="M51" s="6" t="str">
        <f>IF(J51="","",(K51/J51)/LOOKUP(RIGHT($D$2,3),定数!$A$6:$A$13,定数!$B$6:$B$13))</f>
        <v/>
      </c>
      <c r="N51" s="39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4"/>
        <v/>
      </c>
      <c r="U51" s="54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49" t="str">
        <f t="shared" si="0"/>
        <v/>
      </c>
      <c r="D52" s="49"/>
      <c r="E52" s="39"/>
      <c r="F52" s="8"/>
      <c r="G52" s="39"/>
      <c r="H52" s="50"/>
      <c r="I52" s="50"/>
      <c r="J52" s="39"/>
      <c r="K52" s="51" t="str">
        <f t="shared" si="3"/>
        <v/>
      </c>
      <c r="L52" s="52"/>
      <c r="M52" s="6" t="str">
        <f>IF(J52="","",(K52/J52)/LOOKUP(RIGHT($D$2,3),定数!$A$6:$A$13,定数!$B$6:$B$13))</f>
        <v/>
      </c>
      <c r="N52" s="39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4"/>
        <v/>
      </c>
      <c r="U52" s="54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49" t="str">
        <f t="shared" si="0"/>
        <v/>
      </c>
      <c r="D53" s="49"/>
      <c r="E53" s="39"/>
      <c r="F53" s="8"/>
      <c r="G53" s="39"/>
      <c r="H53" s="50"/>
      <c r="I53" s="50"/>
      <c r="J53" s="39"/>
      <c r="K53" s="51" t="str">
        <f t="shared" si="3"/>
        <v/>
      </c>
      <c r="L53" s="52"/>
      <c r="M53" s="6" t="str">
        <f>IF(J53="","",(K53/J53)/LOOKUP(RIGHT($D$2,3),定数!$A$6:$A$13,定数!$B$6:$B$13))</f>
        <v/>
      </c>
      <c r="N53" s="39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4"/>
        <v/>
      </c>
      <c r="U53" s="54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49" t="str">
        <f t="shared" si="0"/>
        <v/>
      </c>
      <c r="D54" s="49"/>
      <c r="E54" s="39"/>
      <c r="F54" s="8"/>
      <c r="G54" s="39"/>
      <c r="H54" s="50"/>
      <c r="I54" s="50"/>
      <c r="J54" s="39"/>
      <c r="K54" s="51" t="str">
        <f t="shared" si="3"/>
        <v/>
      </c>
      <c r="L54" s="52"/>
      <c r="M54" s="6" t="str">
        <f>IF(J54="","",(K54/J54)/LOOKUP(RIGHT($D$2,3),定数!$A$6:$A$13,定数!$B$6:$B$13))</f>
        <v/>
      </c>
      <c r="N54" s="39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4"/>
        <v/>
      </c>
      <c r="U54" s="54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49" t="str">
        <f t="shared" si="0"/>
        <v/>
      </c>
      <c r="D55" s="49"/>
      <c r="E55" s="39"/>
      <c r="F55" s="8"/>
      <c r="G55" s="39"/>
      <c r="H55" s="50"/>
      <c r="I55" s="50"/>
      <c r="J55" s="39"/>
      <c r="K55" s="51" t="str">
        <f t="shared" si="3"/>
        <v/>
      </c>
      <c r="L55" s="52"/>
      <c r="M55" s="6" t="str">
        <f>IF(J55="","",(K55/J55)/LOOKUP(RIGHT($D$2,3),定数!$A$6:$A$13,定数!$B$6:$B$13))</f>
        <v/>
      </c>
      <c r="N55" s="39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4"/>
        <v/>
      </c>
      <c r="U55" s="54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49" t="str">
        <f t="shared" si="0"/>
        <v/>
      </c>
      <c r="D56" s="49"/>
      <c r="E56" s="39"/>
      <c r="F56" s="8"/>
      <c r="G56" s="39"/>
      <c r="H56" s="50"/>
      <c r="I56" s="50"/>
      <c r="J56" s="39"/>
      <c r="K56" s="51" t="str">
        <f t="shared" si="3"/>
        <v/>
      </c>
      <c r="L56" s="52"/>
      <c r="M56" s="6" t="str">
        <f>IF(J56="","",(K56/J56)/LOOKUP(RIGHT($D$2,3),定数!$A$6:$A$13,定数!$B$6:$B$13))</f>
        <v/>
      </c>
      <c r="N56" s="39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4"/>
        <v/>
      </c>
      <c r="U56" s="54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49" t="str">
        <f t="shared" si="0"/>
        <v/>
      </c>
      <c r="D57" s="49"/>
      <c r="E57" s="39"/>
      <c r="F57" s="8"/>
      <c r="G57" s="39"/>
      <c r="H57" s="50"/>
      <c r="I57" s="50"/>
      <c r="J57" s="39"/>
      <c r="K57" s="51" t="str">
        <f t="shared" si="3"/>
        <v/>
      </c>
      <c r="L57" s="52"/>
      <c r="M57" s="6" t="str">
        <f>IF(J57="","",(K57/J57)/LOOKUP(RIGHT($D$2,3),定数!$A$6:$A$13,定数!$B$6:$B$13))</f>
        <v/>
      </c>
      <c r="N57" s="39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4"/>
        <v/>
      </c>
      <c r="U57" s="54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49" t="str">
        <f t="shared" si="0"/>
        <v/>
      </c>
      <c r="D58" s="49"/>
      <c r="E58" s="39"/>
      <c r="F58" s="8"/>
      <c r="G58" s="39"/>
      <c r="H58" s="50"/>
      <c r="I58" s="50"/>
      <c r="J58" s="39"/>
      <c r="K58" s="51" t="str">
        <f t="shared" si="3"/>
        <v/>
      </c>
      <c r="L58" s="52"/>
      <c r="M58" s="6" t="str">
        <f>IF(J58="","",(K58/J58)/LOOKUP(RIGHT($D$2,3),定数!$A$6:$A$13,定数!$B$6:$B$13))</f>
        <v/>
      </c>
      <c r="N58" s="39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4"/>
        <v/>
      </c>
      <c r="U58" s="54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49" t="str">
        <f t="shared" si="0"/>
        <v/>
      </c>
      <c r="D59" s="49"/>
      <c r="E59" s="39"/>
      <c r="F59" s="8"/>
      <c r="G59" s="39"/>
      <c r="H59" s="50"/>
      <c r="I59" s="50"/>
      <c r="J59" s="39"/>
      <c r="K59" s="51" t="str">
        <f t="shared" si="3"/>
        <v/>
      </c>
      <c r="L59" s="52"/>
      <c r="M59" s="6" t="str">
        <f>IF(J59="","",(K59/J59)/LOOKUP(RIGHT($D$2,3),定数!$A$6:$A$13,定数!$B$6:$B$13))</f>
        <v/>
      </c>
      <c r="N59" s="39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4"/>
        <v/>
      </c>
      <c r="U59" s="54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49" t="str">
        <f t="shared" si="0"/>
        <v/>
      </c>
      <c r="D60" s="49"/>
      <c r="E60" s="39"/>
      <c r="F60" s="8"/>
      <c r="G60" s="39"/>
      <c r="H60" s="50"/>
      <c r="I60" s="50"/>
      <c r="J60" s="39"/>
      <c r="K60" s="51" t="str">
        <f t="shared" si="3"/>
        <v/>
      </c>
      <c r="L60" s="52"/>
      <c r="M60" s="6" t="str">
        <f>IF(J60="","",(K60/J60)/LOOKUP(RIGHT($D$2,3),定数!$A$6:$A$13,定数!$B$6:$B$13))</f>
        <v/>
      </c>
      <c r="N60" s="39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4"/>
        <v/>
      </c>
      <c r="U60" s="54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49" t="str">
        <f t="shared" si="0"/>
        <v/>
      </c>
      <c r="D61" s="49"/>
      <c r="E61" s="39"/>
      <c r="F61" s="8"/>
      <c r="G61" s="39"/>
      <c r="H61" s="50"/>
      <c r="I61" s="50"/>
      <c r="J61" s="39"/>
      <c r="K61" s="51" t="str">
        <f t="shared" si="3"/>
        <v/>
      </c>
      <c r="L61" s="52"/>
      <c r="M61" s="6" t="str">
        <f>IF(J61="","",(K61/J61)/LOOKUP(RIGHT($D$2,3),定数!$A$6:$A$13,定数!$B$6:$B$13))</f>
        <v/>
      </c>
      <c r="N61" s="39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4"/>
        <v/>
      </c>
      <c r="U61" s="54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49" t="str">
        <f t="shared" si="0"/>
        <v/>
      </c>
      <c r="D62" s="49"/>
      <c r="E62" s="39"/>
      <c r="F62" s="8"/>
      <c r="G62" s="39"/>
      <c r="H62" s="50"/>
      <c r="I62" s="50"/>
      <c r="J62" s="39"/>
      <c r="K62" s="51" t="str">
        <f t="shared" si="3"/>
        <v/>
      </c>
      <c r="L62" s="52"/>
      <c r="M62" s="6" t="str">
        <f>IF(J62="","",(K62/J62)/LOOKUP(RIGHT($D$2,3),定数!$A$6:$A$13,定数!$B$6:$B$13))</f>
        <v/>
      </c>
      <c r="N62" s="39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4"/>
        <v/>
      </c>
      <c r="U62" s="54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49" t="str">
        <f t="shared" si="0"/>
        <v/>
      </c>
      <c r="D63" s="49"/>
      <c r="E63" s="39"/>
      <c r="F63" s="8"/>
      <c r="G63" s="39"/>
      <c r="H63" s="50"/>
      <c r="I63" s="50"/>
      <c r="J63" s="39"/>
      <c r="K63" s="51" t="str">
        <f t="shared" si="3"/>
        <v/>
      </c>
      <c r="L63" s="52"/>
      <c r="M63" s="6" t="str">
        <f>IF(J63="","",(K63/J63)/LOOKUP(RIGHT($D$2,3),定数!$A$6:$A$13,定数!$B$6:$B$13))</f>
        <v/>
      </c>
      <c r="N63" s="39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4"/>
        <v/>
      </c>
      <c r="U63" s="54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49" t="str">
        <f t="shared" si="0"/>
        <v/>
      </c>
      <c r="D64" s="49"/>
      <c r="E64" s="39"/>
      <c r="F64" s="8"/>
      <c r="G64" s="39"/>
      <c r="H64" s="50"/>
      <c r="I64" s="50"/>
      <c r="J64" s="39"/>
      <c r="K64" s="51" t="str">
        <f t="shared" si="3"/>
        <v/>
      </c>
      <c r="L64" s="52"/>
      <c r="M64" s="6" t="str">
        <f>IF(J64="","",(K64/J64)/LOOKUP(RIGHT($D$2,3),定数!$A$6:$A$13,定数!$B$6:$B$13))</f>
        <v/>
      </c>
      <c r="N64" s="39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4"/>
        <v/>
      </c>
      <c r="U64" s="54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49" t="str">
        <f t="shared" si="0"/>
        <v/>
      </c>
      <c r="D65" s="49"/>
      <c r="E65" s="39"/>
      <c r="F65" s="8"/>
      <c r="G65" s="39"/>
      <c r="H65" s="50"/>
      <c r="I65" s="50"/>
      <c r="J65" s="39"/>
      <c r="K65" s="51" t="str">
        <f t="shared" si="3"/>
        <v/>
      </c>
      <c r="L65" s="52"/>
      <c r="M65" s="6" t="str">
        <f>IF(J65="","",(K65/J65)/LOOKUP(RIGHT($D$2,3),定数!$A$6:$A$13,定数!$B$6:$B$13))</f>
        <v/>
      </c>
      <c r="N65" s="39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4"/>
        <v/>
      </c>
      <c r="U65" s="54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49" t="str">
        <f t="shared" si="0"/>
        <v/>
      </c>
      <c r="D66" s="49"/>
      <c r="E66" s="39"/>
      <c r="F66" s="8"/>
      <c r="G66" s="39"/>
      <c r="H66" s="50"/>
      <c r="I66" s="50"/>
      <c r="J66" s="39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39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49" t="str">
        <f t="shared" si="0"/>
        <v/>
      </c>
      <c r="D67" s="49"/>
      <c r="E67" s="39"/>
      <c r="F67" s="8"/>
      <c r="G67" s="39"/>
      <c r="H67" s="50"/>
      <c r="I67" s="50"/>
      <c r="J67" s="39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39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49" t="str">
        <f t="shared" si="0"/>
        <v/>
      </c>
      <c r="D68" s="49"/>
      <c r="E68" s="39"/>
      <c r="F68" s="8"/>
      <c r="G68" s="39"/>
      <c r="H68" s="50"/>
      <c r="I68" s="50"/>
      <c r="J68" s="39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39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49" t="str">
        <f t="shared" si="0"/>
        <v/>
      </c>
      <c r="D69" s="49"/>
      <c r="E69" s="39"/>
      <c r="F69" s="8"/>
      <c r="G69" s="39"/>
      <c r="H69" s="50"/>
      <c r="I69" s="50"/>
      <c r="J69" s="39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39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49" t="str">
        <f t="shared" si="0"/>
        <v/>
      </c>
      <c r="D70" s="49"/>
      <c r="E70" s="39"/>
      <c r="F70" s="8"/>
      <c r="G70" s="39"/>
      <c r="H70" s="50"/>
      <c r="I70" s="50"/>
      <c r="J70" s="39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39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49" t="str">
        <f t="shared" si="0"/>
        <v/>
      </c>
      <c r="D71" s="49"/>
      <c r="E71" s="39"/>
      <c r="F71" s="8"/>
      <c r="G71" s="39"/>
      <c r="H71" s="50"/>
      <c r="I71" s="50"/>
      <c r="J71" s="39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39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49" t="str">
        <f t="shared" si="0"/>
        <v/>
      </c>
      <c r="D72" s="49"/>
      <c r="E72" s="39"/>
      <c r="F72" s="8"/>
      <c r="G72" s="39"/>
      <c r="H72" s="50"/>
      <c r="I72" s="50"/>
      <c r="J72" s="39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39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49" t="str">
        <f t="shared" si="0"/>
        <v/>
      </c>
      <c r="D73" s="49"/>
      <c r="E73" s="39"/>
      <c r="F73" s="8"/>
      <c r="G73" s="39"/>
      <c r="H73" s="50"/>
      <c r="I73" s="50"/>
      <c r="J73" s="39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39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49" t="str">
        <f t="shared" ref="C74:C108" si="8">IF(R73="","",C73+R73)</f>
        <v/>
      </c>
      <c r="D74" s="49"/>
      <c r="E74" s="39"/>
      <c r="F74" s="8"/>
      <c r="G74" s="39"/>
      <c r="H74" s="50"/>
      <c r="I74" s="50"/>
      <c r="J74" s="39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39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49" t="str">
        <f t="shared" si="8"/>
        <v/>
      </c>
      <c r="D75" s="49"/>
      <c r="E75" s="39"/>
      <c r="F75" s="8"/>
      <c r="G75" s="39"/>
      <c r="H75" s="50"/>
      <c r="I75" s="50"/>
      <c r="J75" s="39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39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49" t="str">
        <f t="shared" si="8"/>
        <v/>
      </c>
      <c r="D76" s="49"/>
      <c r="E76" s="39"/>
      <c r="F76" s="8"/>
      <c r="G76" s="39"/>
      <c r="H76" s="50"/>
      <c r="I76" s="50"/>
      <c r="J76" s="39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39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49" t="str">
        <f t="shared" si="8"/>
        <v/>
      </c>
      <c r="D77" s="49"/>
      <c r="E77" s="39"/>
      <c r="F77" s="8"/>
      <c r="G77" s="39"/>
      <c r="H77" s="50"/>
      <c r="I77" s="50"/>
      <c r="J77" s="39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39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49" t="str">
        <f t="shared" si="8"/>
        <v/>
      </c>
      <c r="D78" s="49"/>
      <c r="E78" s="39"/>
      <c r="F78" s="8"/>
      <c r="G78" s="39"/>
      <c r="H78" s="50"/>
      <c r="I78" s="50"/>
      <c r="J78" s="39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39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49" t="str">
        <f t="shared" si="8"/>
        <v/>
      </c>
      <c r="D79" s="49"/>
      <c r="E79" s="39"/>
      <c r="F79" s="8"/>
      <c r="G79" s="39"/>
      <c r="H79" s="50"/>
      <c r="I79" s="50"/>
      <c r="J79" s="39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39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49" t="str">
        <f t="shared" si="8"/>
        <v/>
      </c>
      <c r="D80" s="49"/>
      <c r="E80" s="39"/>
      <c r="F80" s="8"/>
      <c r="G80" s="39"/>
      <c r="H80" s="50"/>
      <c r="I80" s="50"/>
      <c r="J80" s="39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39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49" t="str">
        <f t="shared" si="8"/>
        <v/>
      </c>
      <c r="D81" s="49"/>
      <c r="E81" s="39"/>
      <c r="F81" s="8"/>
      <c r="G81" s="39"/>
      <c r="H81" s="50"/>
      <c r="I81" s="50"/>
      <c r="J81" s="39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39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49" t="str">
        <f t="shared" si="8"/>
        <v/>
      </c>
      <c r="D82" s="49"/>
      <c r="E82" s="39"/>
      <c r="F82" s="8"/>
      <c r="G82" s="39"/>
      <c r="H82" s="50"/>
      <c r="I82" s="50"/>
      <c r="J82" s="39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39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49" t="str">
        <f t="shared" si="8"/>
        <v/>
      </c>
      <c r="D83" s="49"/>
      <c r="E83" s="39"/>
      <c r="F83" s="8"/>
      <c r="G83" s="39"/>
      <c r="H83" s="50"/>
      <c r="I83" s="50"/>
      <c r="J83" s="39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39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49" t="str">
        <f t="shared" si="8"/>
        <v/>
      </c>
      <c r="D84" s="49"/>
      <c r="E84" s="39"/>
      <c r="F84" s="8"/>
      <c r="G84" s="39"/>
      <c r="H84" s="50"/>
      <c r="I84" s="50"/>
      <c r="J84" s="39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39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49" t="str">
        <f t="shared" si="8"/>
        <v/>
      </c>
      <c r="D85" s="49"/>
      <c r="E85" s="39"/>
      <c r="F85" s="8"/>
      <c r="G85" s="39"/>
      <c r="H85" s="50"/>
      <c r="I85" s="50"/>
      <c r="J85" s="39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39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49" t="str">
        <f t="shared" si="8"/>
        <v/>
      </c>
      <c r="D86" s="49"/>
      <c r="E86" s="39"/>
      <c r="F86" s="8"/>
      <c r="G86" s="39"/>
      <c r="H86" s="50"/>
      <c r="I86" s="50"/>
      <c r="J86" s="39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39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49" t="str">
        <f t="shared" si="8"/>
        <v/>
      </c>
      <c r="D87" s="49"/>
      <c r="E87" s="39"/>
      <c r="F87" s="8"/>
      <c r="G87" s="39"/>
      <c r="H87" s="50"/>
      <c r="I87" s="50"/>
      <c r="J87" s="39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39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49" t="str">
        <f t="shared" si="8"/>
        <v/>
      </c>
      <c r="D88" s="49"/>
      <c r="E88" s="39"/>
      <c r="F88" s="8"/>
      <c r="G88" s="39"/>
      <c r="H88" s="50"/>
      <c r="I88" s="50"/>
      <c r="J88" s="39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39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49" t="str">
        <f t="shared" si="8"/>
        <v/>
      </c>
      <c r="D89" s="49"/>
      <c r="E89" s="39"/>
      <c r="F89" s="8"/>
      <c r="G89" s="39"/>
      <c r="H89" s="50"/>
      <c r="I89" s="50"/>
      <c r="J89" s="39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39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49" t="str">
        <f t="shared" si="8"/>
        <v/>
      </c>
      <c r="D90" s="49"/>
      <c r="E90" s="39"/>
      <c r="F90" s="8"/>
      <c r="G90" s="39"/>
      <c r="H90" s="50"/>
      <c r="I90" s="50"/>
      <c r="J90" s="39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39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49" t="str">
        <f t="shared" si="8"/>
        <v/>
      </c>
      <c r="D91" s="49"/>
      <c r="E91" s="39"/>
      <c r="F91" s="8"/>
      <c r="G91" s="39"/>
      <c r="H91" s="50"/>
      <c r="I91" s="50"/>
      <c r="J91" s="39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39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49" t="str">
        <f t="shared" si="8"/>
        <v/>
      </c>
      <c r="D92" s="49"/>
      <c r="E92" s="39"/>
      <c r="F92" s="8"/>
      <c r="G92" s="39"/>
      <c r="H92" s="50"/>
      <c r="I92" s="50"/>
      <c r="J92" s="39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39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49" t="str">
        <f t="shared" si="8"/>
        <v/>
      </c>
      <c r="D93" s="49"/>
      <c r="E93" s="39"/>
      <c r="F93" s="8"/>
      <c r="G93" s="39"/>
      <c r="H93" s="50"/>
      <c r="I93" s="50"/>
      <c r="J93" s="39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39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49" t="str">
        <f t="shared" si="8"/>
        <v/>
      </c>
      <c r="D94" s="49"/>
      <c r="E94" s="39"/>
      <c r="F94" s="8"/>
      <c r="G94" s="39"/>
      <c r="H94" s="50"/>
      <c r="I94" s="50"/>
      <c r="J94" s="39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39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49" t="str">
        <f t="shared" si="8"/>
        <v/>
      </c>
      <c r="D95" s="49"/>
      <c r="E95" s="39"/>
      <c r="F95" s="8"/>
      <c r="G95" s="39"/>
      <c r="H95" s="50"/>
      <c r="I95" s="50"/>
      <c r="J95" s="39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39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49" t="str">
        <f t="shared" si="8"/>
        <v/>
      </c>
      <c r="D96" s="49"/>
      <c r="E96" s="39"/>
      <c r="F96" s="8"/>
      <c r="G96" s="39"/>
      <c r="H96" s="50"/>
      <c r="I96" s="50"/>
      <c r="J96" s="39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39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49" t="str">
        <f t="shared" si="8"/>
        <v/>
      </c>
      <c r="D97" s="49"/>
      <c r="E97" s="39"/>
      <c r="F97" s="8"/>
      <c r="G97" s="39"/>
      <c r="H97" s="50"/>
      <c r="I97" s="50"/>
      <c r="J97" s="39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39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49" t="str">
        <f t="shared" si="8"/>
        <v/>
      </c>
      <c r="D98" s="49"/>
      <c r="E98" s="39"/>
      <c r="F98" s="8"/>
      <c r="G98" s="39"/>
      <c r="H98" s="50"/>
      <c r="I98" s="50"/>
      <c r="J98" s="39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39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49" t="str">
        <f t="shared" si="8"/>
        <v/>
      </c>
      <c r="D99" s="49"/>
      <c r="E99" s="39"/>
      <c r="F99" s="8"/>
      <c r="G99" s="39"/>
      <c r="H99" s="50"/>
      <c r="I99" s="50"/>
      <c r="J99" s="39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39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49" t="str">
        <f t="shared" si="8"/>
        <v/>
      </c>
      <c r="D100" s="49"/>
      <c r="E100" s="39"/>
      <c r="F100" s="8"/>
      <c r="G100" s="39"/>
      <c r="H100" s="50"/>
      <c r="I100" s="50"/>
      <c r="J100" s="39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39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49" t="str">
        <f t="shared" si="8"/>
        <v/>
      </c>
      <c r="D101" s="49"/>
      <c r="E101" s="39"/>
      <c r="F101" s="8"/>
      <c r="G101" s="39"/>
      <c r="H101" s="50"/>
      <c r="I101" s="50"/>
      <c r="J101" s="39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39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49" t="str">
        <f t="shared" si="8"/>
        <v/>
      </c>
      <c r="D102" s="49"/>
      <c r="E102" s="39"/>
      <c r="F102" s="8"/>
      <c r="G102" s="39"/>
      <c r="H102" s="50"/>
      <c r="I102" s="50"/>
      <c r="J102" s="39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39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49" t="str">
        <f t="shared" si="8"/>
        <v/>
      </c>
      <c r="D103" s="49"/>
      <c r="E103" s="39"/>
      <c r="F103" s="8"/>
      <c r="G103" s="39"/>
      <c r="H103" s="50"/>
      <c r="I103" s="50"/>
      <c r="J103" s="39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39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49" t="str">
        <f t="shared" si="8"/>
        <v/>
      </c>
      <c r="D104" s="49"/>
      <c r="E104" s="39"/>
      <c r="F104" s="8"/>
      <c r="G104" s="39"/>
      <c r="H104" s="50"/>
      <c r="I104" s="50"/>
      <c r="J104" s="39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39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49" t="str">
        <f t="shared" si="8"/>
        <v/>
      </c>
      <c r="D105" s="49"/>
      <c r="E105" s="39"/>
      <c r="F105" s="8"/>
      <c r="G105" s="39"/>
      <c r="H105" s="50"/>
      <c r="I105" s="50"/>
      <c r="J105" s="39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39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49" t="str">
        <f t="shared" si="8"/>
        <v/>
      </c>
      <c r="D106" s="49"/>
      <c r="E106" s="39"/>
      <c r="F106" s="8"/>
      <c r="G106" s="39"/>
      <c r="H106" s="50"/>
      <c r="I106" s="50"/>
      <c r="J106" s="39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39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49" t="str">
        <f t="shared" si="8"/>
        <v/>
      </c>
      <c r="D107" s="49"/>
      <c r="E107" s="39"/>
      <c r="F107" s="8"/>
      <c r="G107" s="39"/>
      <c r="H107" s="50"/>
      <c r="I107" s="50"/>
      <c r="J107" s="39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39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49" t="str">
        <f t="shared" si="8"/>
        <v/>
      </c>
      <c r="D108" s="49"/>
      <c r="E108" s="39"/>
      <c r="F108" s="8"/>
      <c r="G108" s="39"/>
      <c r="H108" s="50"/>
      <c r="I108" s="50"/>
      <c r="J108" s="39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39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2" t="s">
        <v>5</v>
      </c>
      <c r="C2" s="72"/>
      <c r="D2" s="83" t="s">
        <v>47</v>
      </c>
      <c r="E2" s="83"/>
      <c r="F2" s="72" t="s">
        <v>6</v>
      </c>
      <c r="G2" s="72"/>
      <c r="H2" s="75" t="s">
        <v>36</v>
      </c>
      <c r="I2" s="75"/>
      <c r="J2" s="72" t="s">
        <v>7</v>
      </c>
      <c r="K2" s="72"/>
      <c r="L2" s="82">
        <v>100000</v>
      </c>
      <c r="M2" s="83"/>
      <c r="N2" s="72" t="s">
        <v>8</v>
      </c>
      <c r="O2" s="72"/>
      <c r="P2" s="84">
        <f>SUM(L2,D4)</f>
        <v>110526.31578947369</v>
      </c>
      <c r="Q2" s="75"/>
      <c r="R2" s="1"/>
      <c r="S2" s="1"/>
      <c r="T2" s="1"/>
    </row>
    <row r="3" spans="2:25" ht="57" customHeight="1" x14ac:dyDescent="0.2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62</v>
      </c>
      <c r="M3" s="90"/>
      <c r="N3" s="90"/>
      <c r="O3" s="90"/>
      <c r="P3" s="90"/>
      <c r="Q3" s="90"/>
      <c r="R3" s="1"/>
      <c r="S3" s="1"/>
    </row>
    <row r="4" spans="2:25" x14ac:dyDescent="0.2">
      <c r="B4" s="72" t="s">
        <v>11</v>
      </c>
      <c r="C4" s="72"/>
      <c r="D4" s="80">
        <f>SUM($R$9:$S$993)</f>
        <v>10526.315789473692</v>
      </c>
      <c r="E4" s="80"/>
      <c r="F4" s="72" t="s">
        <v>12</v>
      </c>
      <c r="G4" s="72"/>
      <c r="H4" s="81">
        <f>SUM($T$9:$U$108)</f>
        <v>200.00000000000017</v>
      </c>
      <c r="I4" s="75"/>
      <c r="J4" s="88" t="s">
        <v>60</v>
      </c>
      <c r="K4" s="88"/>
      <c r="L4" s="84">
        <f>MAX($C$9:$D$990)-C9</f>
        <v>10526.315789473694</v>
      </c>
      <c r="M4" s="84"/>
      <c r="N4" s="88" t="s">
        <v>59</v>
      </c>
      <c r="O4" s="88"/>
      <c r="P4" s="89">
        <f>MAX(Y:Y)</f>
        <v>0</v>
      </c>
      <c r="Q4" s="89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71" t="s">
        <v>19</v>
      </c>
      <c r="K5" s="72"/>
      <c r="L5" s="73">
        <f>MAX(V9:V993)</f>
        <v>1</v>
      </c>
      <c r="M5" s="74"/>
      <c r="N5" s="17" t="s">
        <v>20</v>
      </c>
      <c r="O5" s="9"/>
      <c r="P5" s="73">
        <f>MAX(W9:W993)</f>
        <v>0</v>
      </c>
      <c r="Q5" s="7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5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  <c r="Y8" t="s">
        <v>58</v>
      </c>
    </row>
    <row r="9" spans="2:25" x14ac:dyDescent="0.2">
      <c r="B9" s="34">
        <v>1</v>
      </c>
      <c r="C9" s="49">
        <f>L2</f>
        <v>100000</v>
      </c>
      <c r="D9" s="49"/>
      <c r="E9" s="34">
        <v>2001</v>
      </c>
      <c r="F9" s="8">
        <v>42111</v>
      </c>
      <c r="G9" s="34" t="s">
        <v>4</v>
      </c>
      <c r="H9" s="50">
        <v>1</v>
      </c>
      <c r="I9" s="50"/>
      <c r="J9" s="34">
        <v>57</v>
      </c>
      <c r="K9" s="49">
        <f>IF(J9="","",C9*0.03)</f>
        <v>3000</v>
      </c>
      <c r="L9" s="49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50">
        <v>1.02</v>
      </c>
      <c r="Q9" s="50"/>
      <c r="R9" s="53">
        <f>IF(P9="","",T9*M9*LOOKUP(RIGHT($D$2,3),定数!$A$6:$A$13,定数!$B$6:$B$13))</f>
        <v>10526.315789473692</v>
      </c>
      <c r="S9" s="53"/>
      <c r="T9" s="54">
        <f>IF(P9="","",IF(G9="買",(P9-H9),(H9-P9))*IF(RIGHT($D$2,3)="JPY",100,10000))</f>
        <v>200.00000000000017</v>
      </c>
      <c r="U9" s="54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49">
        <f t="shared" ref="C10:C73" si="0">IF(R9="","",C9+R9)</f>
        <v>110526.31578947369</v>
      </c>
      <c r="D10" s="49"/>
      <c r="E10" s="34"/>
      <c r="F10" s="8"/>
      <c r="G10" s="34"/>
      <c r="H10" s="50"/>
      <c r="I10" s="50"/>
      <c r="J10" s="34"/>
      <c r="K10" s="51" t="str">
        <f>IF(J10="","",C10*0.03)</f>
        <v/>
      </c>
      <c r="L10" s="52"/>
      <c r="M10" s="6" t="str">
        <f>IF(J10="","",(K10/J10)/LOOKUP(RIGHT($D$2,3),定数!$A$6:$A$13,定数!$B$6:$B$13))</f>
        <v/>
      </c>
      <c r="N10" s="34"/>
      <c r="O10" s="8"/>
      <c r="P10" s="50"/>
      <c r="Q10" s="50"/>
      <c r="R10" s="53" t="str">
        <f>IF(P10="","",T10*M10*LOOKUP(RIGHT($D$2,3),定数!$A$6:$A$13,定数!$B$6:$B$13))</f>
        <v/>
      </c>
      <c r="S10" s="53"/>
      <c r="T10" s="54" t="str">
        <f>IF(P10="","",IF(G10="買",(P10-H10),(H10-P10))*IF(RIGHT($D$2,3)="JPY",100,10000))</f>
        <v/>
      </c>
      <c r="U10" s="5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49" t="str">
        <f t="shared" ref="C11:C16" si="3">IF(R10="","",C10+R10)</f>
        <v/>
      </c>
      <c r="D11" s="49"/>
      <c r="E11" s="34"/>
      <c r="F11" s="8"/>
      <c r="G11" s="34"/>
      <c r="H11" s="50"/>
      <c r="I11" s="50"/>
      <c r="J11" s="34"/>
      <c r="K11" s="51" t="str">
        <f t="shared" ref="K11:K74" si="4">IF(J11="","",C11*0.03)</f>
        <v/>
      </c>
      <c r="L11" s="52"/>
      <c r="M11" s="6" t="str">
        <f>IF(J11="","",(K11/J11)/LOOKUP(RIGHT($D$2,3),定数!$A$6:$A$13,定数!$B$6:$B$13))</f>
        <v/>
      </c>
      <c r="N11" s="34"/>
      <c r="O11" s="8"/>
      <c r="P11" s="50"/>
      <c r="Q11" s="50"/>
      <c r="R11" s="53" t="str">
        <f>IF(P11="","",T11*M11*LOOKUP(RIGHT($D$2,3),定数!$A$6:$A$13,定数!$B$6:$B$13))</f>
        <v/>
      </c>
      <c r="S11" s="53"/>
      <c r="T11" s="54" t="str">
        <f>IF(P11="","",IF(G11="買",(P11-H11),(H11-P11))*IF(RIGHT($D$2,3)="JPY",100,10000))</f>
        <v/>
      </c>
      <c r="U11" s="54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49" t="str">
        <f t="shared" si="3"/>
        <v/>
      </c>
      <c r="D12" s="49"/>
      <c r="E12" s="34"/>
      <c r="F12" s="8"/>
      <c r="G12" s="34"/>
      <c r="H12" s="50"/>
      <c r="I12" s="50"/>
      <c r="J12" s="34"/>
      <c r="K12" s="51" t="str">
        <f t="shared" si="4"/>
        <v/>
      </c>
      <c r="L12" s="52"/>
      <c r="M12" s="6" t="str">
        <f>IF(J12="","",(K12/J12)/LOOKUP(RIGHT($D$2,3),定数!$A$6:$A$13,定数!$B$6:$B$13))</f>
        <v/>
      </c>
      <c r="N12" s="34"/>
      <c r="O12" s="8"/>
      <c r="P12" s="50"/>
      <c r="Q12" s="50"/>
      <c r="R12" s="53" t="str">
        <f>IF(P12="","",T12*M12*LOOKUP(RIGHT($D$2,3),定数!$A$6:$A$13,定数!$B$6:$B$13))</f>
        <v/>
      </c>
      <c r="S12" s="53"/>
      <c r="T12" s="54" t="str">
        <f t="shared" ref="T12:T75" si="5">IF(P12="","",IF(G12="買",(P12-H12),(H12-P12))*IF(RIGHT($D$2,3)="JPY",100,10000))</f>
        <v/>
      </c>
      <c r="U12" s="54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49" t="str">
        <f t="shared" si="3"/>
        <v/>
      </c>
      <c r="D13" s="49"/>
      <c r="E13" s="34"/>
      <c r="F13" s="8"/>
      <c r="G13" s="34"/>
      <c r="H13" s="50"/>
      <c r="I13" s="50"/>
      <c r="J13" s="34"/>
      <c r="K13" s="51" t="str">
        <f t="shared" si="4"/>
        <v/>
      </c>
      <c r="L13" s="52"/>
      <c r="M13" s="6" t="str">
        <f>IF(J13="","",(K13/J13)/LOOKUP(RIGHT($D$2,3),定数!$A$6:$A$13,定数!$B$6:$B$13))</f>
        <v/>
      </c>
      <c r="N13" s="34"/>
      <c r="O13" s="8"/>
      <c r="P13" s="50"/>
      <c r="Q13" s="50"/>
      <c r="R13" s="53" t="str">
        <f>IF(P13="","",T13*M13*LOOKUP(RIGHT($D$2,3),定数!$A$6:$A$13,定数!$B$6:$B$13))</f>
        <v/>
      </c>
      <c r="S13" s="53"/>
      <c r="T13" s="54" t="str">
        <f t="shared" si="5"/>
        <v/>
      </c>
      <c r="U13" s="54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49" t="str">
        <f t="shared" si="3"/>
        <v/>
      </c>
      <c r="D14" s="49"/>
      <c r="E14" s="34"/>
      <c r="F14" s="8"/>
      <c r="G14" s="34"/>
      <c r="H14" s="50"/>
      <c r="I14" s="50"/>
      <c r="J14" s="34"/>
      <c r="K14" s="51" t="str">
        <f t="shared" si="4"/>
        <v/>
      </c>
      <c r="L14" s="52"/>
      <c r="M14" s="6" t="str">
        <f>IF(J14="","",(K14/J14)/LOOKUP(RIGHT($D$2,3),定数!$A$6:$A$13,定数!$B$6:$B$13))</f>
        <v/>
      </c>
      <c r="N14" s="34"/>
      <c r="O14" s="8"/>
      <c r="P14" s="50"/>
      <c r="Q14" s="50"/>
      <c r="R14" s="53" t="str">
        <f>IF(P14="","",T14*M14*LOOKUP(RIGHT($D$2,3),定数!$A$6:$A$13,定数!$B$6:$B$13))</f>
        <v/>
      </c>
      <c r="S14" s="53"/>
      <c r="T14" s="54" t="str">
        <f t="shared" si="5"/>
        <v/>
      </c>
      <c r="U14" s="54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49" t="str">
        <f t="shared" si="3"/>
        <v/>
      </c>
      <c r="D15" s="49"/>
      <c r="E15" s="34"/>
      <c r="F15" s="8"/>
      <c r="G15" s="34"/>
      <c r="H15" s="50"/>
      <c r="I15" s="50"/>
      <c r="J15" s="34"/>
      <c r="K15" s="51" t="str">
        <f t="shared" si="4"/>
        <v/>
      </c>
      <c r="L15" s="52"/>
      <c r="M15" s="6" t="str">
        <f>IF(J15="","",(K15/J15)/LOOKUP(RIGHT($D$2,3),定数!$A$6:$A$13,定数!$B$6:$B$13))</f>
        <v/>
      </c>
      <c r="N15" s="34"/>
      <c r="O15" s="8"/>
      <c r="P15" s="50"/>
      <c r="Q15" s="50"/>
      <c r="R15" s="53" t="str">
        <f>IF(P15="","",T15*M15*LOOKUP(RIGHT($D$2,3),定数!$A$6:$A$13,定数!$B$6:$B$13))</f>
        <v/>
      </c>
      <c r="S15" s="53"/>
      <c r="T15" s="54" t="str">
        <f t="shared" si="5"/>
        <v/>
      </c>
      <c r="U15" s="54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49" t="str">
        <f t="shared" si="3"/>
        <v/>
      </c>
      <c r="D16" s="49"/>
      <c r="E16" s="34"/>
      <c r="F16" s="8"/>
      <c r="G16" s="34"/>
      <c r="H16" s="50"/>
      <c r="I16" s="50"/>
      <c r="J16" s="34"/>
      <c r="K16" s="51" t="str">
        <f t="shared" si="4"/>
        <v/>
      </c>
      <c r="L16" s="52"/>
      <c r="M16" s="6" t="str">
        <f>IF(J16="","",(K16/J16)/LOOKUP(RIGHT($D$2,3),定数!$A$6:$A$13,定数!$B$6:$B$13))</f>
        <v/>
      </c>
      <c r="N16" s="34"/>
      <c r="O16" s="8"/>
      <c r="P16" s="50"/>
      <c r="Q16" s="50"/>
      <c r="R16" s="53" t="str">
        <f>IF(P16="","",T16*M16*LOOKUP(RIGHT($D$2,3),定数!$A$6:$A$13,定数!$B$6:$B$13))</f>
        <v/>
      </c>
      <c r="S16" s="53"/>
      <c r="T16" s="54" t="str">
        <f t="shared" si="5"/>
        <v/>
      </c>
      <c r="U16" s="54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49" t="str">
        <f t="shared" si="0"/>
        <v/>
      </c>
      <c r="D17" s="49"/>
      <c r="E17" s="34"/>
      <c r="F17" s="8"/>
      <c r="G17" s="34"/>
      <c r="H17" s="50"/>
      <c r="I17" s="50"/>
      <c r="J17" s="34"/>
      <c r="K17" s="51" t="str">
        <f t="shared" si="4"/>
        <v/>
      </c>
      <c r="L17" s="52"/>
      <c r="M17" s="6" t="str">
        <f>IF(J17="","",(K17/J17)/LOOKUP(RIGHT($D$2,3),定数!$A$6:$A$13,定数!$B$6:$B$13))</f>
        <v/>
      </c>
      <c r="N17" s="34"/>
      <c r="O17" s="8"/>
      <c r="P17" s="50"/>
      <c r="Q17" s="50"/>
      <c r="R17" s="53" t="str">
        <f>IF(P17="","",T17*M17*LOOKUP(RIGHT($D$2,3),定数!$A$6:$A$13,定数!$B$6:$B$13))</f>
        <v/>
      </c>
      <c r="S17" s="53"/>
      <c r="T17" s="54" t="str">
        <f t="shared" si="5"/>
        <v/>
      </c>
      <c r="U17" s="54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49" t="str">
        <f t="shared" si="0"/>
        <v/>
      </c>
      <c r="D18" s="49"/>
      <c r="E18" s="34"/>
      <c r="F18" s="8"/>
      <c r="G18" s="34"/>
      <c r="H18" s="50"/>
      <c r="I18" s="50"/>
      <c r="J18" s="34"/>
      <c r="K18" s="51" t="str">
        <f t="shared" si="4"/>
        <v/>
      </c>
      <c r="L18" s="52"/>
      <c r="M18" s="6" t="str">
        <f>IF(J18="","",(K18/J18)/LOOKUP(RIGHT($D$2,3),定数!$A$6:$A$13,定数!$B$6:$B$13))</f>
        <v/>
      </c>
      <c r="N18" s="34"/>
      <c r="O18" s="8"/>
      <c r="P18" s="50"/>
      <c r="Q18" s="50"/>
      <c r="R18" s="53" t="str">
        <f>IF(P18="","",T18*M18*LOOKUP(RIGHT($D$2,3),定数!$A$6:$A$13,定数!$B$6:$B$13))</f>
        <v/>
      </c>
      <c r="S18" s="53"/>
      <c r="T18" s="54" t="str">
        <f t="shared" si="5"/>
        <v/>
      </c>
      <c r="U18" s="54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49" t="str">
        <f t="shared" si="0"/>
        <v/>
      </c>
      <c r="D19" s="49"/>
      <c r="E19" s="34"/>
      <c r="F19" s="8"/>
      <c r="G19" s="34"/>
      <c r="H19" s="50"/>
      <c r="I19" s="50"/>
      <c r="J19" s="34"/>
      <c r="K19" s="51" t="str">
        <f t="shared" si="4"/>
        <v/>
      </c>
      <c r="L19" s="52"/>
      <c r="M19" s="6" t="str">
        <f>IF(J19="","",(K19/J19)/LOOKUP(RIGHT($D$2,3),定数!$A$6:$A$13,定数!$B$6:$B$13))</f>
        <v/>
      </c>
      <c r="N19" s="34"/>
      <c r="O19" s="8"/>
      <c r="P19" s="50"/>
      <c r="Q19" s="50"/>
      <c r="R19" s="53" t="str">
        <f>IF(P19="","",T19*M19*LOOKUP(RIGHT($D$2,3),定数!$A$6:$A$13,定数!$B$6:$B$13))</f>
        <v/>
      </c>
      <c r="S19" s="53"/>
      <c r="T19" s="54" t="str">
        <f t="shared" si="5"/>
        <v/>
      </c>
      <c r="U19" s="54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49" t="str">
        <f t="shared" si="0"/>
        <v/>
      </c>
      <c r="D20" s="49"/>
      <c r="E20" s="34"/>
      <c r="F20" s="8"/>
      <c r="G20" s="34"/>
      <c r="H20" s="50"/>
      <c r="I20" s="50"/>
      <c r="J20" s="34"/>
      <c r="K20" s="51" t="str">
        <f t="shared" si="4"/>
        <v/>
      </c>
      <c r="L20" s="52"/>
      <c r="M20" s="6" t="str">
        <f>IF(J20="","",(K20/J20)/LOOKUP(RIGHT($D$2,3),定数!$A$6:$A$13,定数!$B$6:$B$13))</f>
        <v/>
      </c>
      <c r="N20" s="34"/>
      <c r="O20" s="8"/>
      <c r="P20" s="50"/>
      <c r="Q20" s="50"/>
      <c r="R20" s="53" t="str">
        <f>IF(P20="","",T20*M20*LOOKUP(RIGHT($D$2,3),定数!$A$6:$A$13,定数!$B$6:$B$13))</f>
        <v/>
      </c>
      <c r="S20" s="53"/>
      <c r="T20" s="54" t="str">
        <f t="shared" si="5"/>
        <v/>
      </c>
      <c r="U20" s="54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49" t="str">
        <f t="shared" si="0"/>
        <v/>
      </c>
      <c r="D21" s="49"/>
      <c r="E21" s="34"/>
      <c r="F21" s="8"/>
      <c r="G21" s="34"/>
      <c r="H21" s="50"/>
      <c r="I21" s="50"/>
      <c r="J21" s="34"/>
      <c r="K21" s="51" t="str">
        <f t="shared" si="4"/>
        <v/>
      </c>
      <c r="L21" s="52"/>
      <c r="M21" s="6" t="str">
        <f>IF(J21="","",(K21/J21)/LOOKUP(RIGHT($D$2,3),定数!$A$6:$A$13,定数!$B$6:$B$13))</f>
        <v/>
      </c>
      <c r="N21" s="34"/>
      <c r="O21" s="8"/>
      <c r="P21" s="50"/>
      <c r="Q21" s="50"/>
      <c r="R21" s="53" t="str">
        <f>IF(P21="","",T21*M21*LOOKUP(RIGHT($D$2,3),定数!$A$6:$A$13,定数!$B$6:$B$13))</f>
        <v/>
      </c>
      <c r="S21" s="53"/>
      <c r="T21" s="54" t="str">
        <f t="shared" si="5"/>
        <v/>
      </c>
      <c r="U21" s="54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49" t="str">
        <f t="shared" si="0"/>
        <v/>
      </c>
      <c r="D22" s="49"/>
      <c r="E22" s="34"/>
      <c r="F22" s="8"/>
      <c r="G22" s="34"/>
      <c r="H22" s="50"/>
      <c r="I22" s="50"/>
      <c r="J22" s="34"/>
      <c r="K22" s="51" t="str">
        <f t="shared" si="4"/>
        <v/>
      </c>
      <c r="L22" s="52"/>
      <c r="M22" s="6" t="str">
        <f>IF(J22="","",(K22/J22)/LOOKUP(RIGHT($D$2,3),定数!$A$6:$A$13,定数!$B$6:$B$13))</f>
        <v/>
      </c>
      <c r="N22" s="34"/>
      <c r="O22" s="8"/>
      <c r="P22" s="50"/>
      <c r="Q22" s="50"/>
      <c r="R22" s="53" t="str">
        <f>IF(P22="","",T22*M22*LOOKUP(RIGHT($D$2,3),定数!$A$6:$A$13,定数!$B$6:$B$13))</f>
        <v/>
      </c>
      <c r="S22" s="53"/>
      <c r="T22" s="54" t="str">
        <f t="shared" si="5"/>
        <v/>
      </c>
      <c r="U22" s="54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49" t="str">
        <f t="shared" si="0"/>
        <v/>
      </c>
      <c r="D23" s="49"/>
      <c r="E23" s="34"/>
      <c r="F23" s="8"/>
      <c r="G23" s="34"/>
      <c r="H23" s="50"/>
      <c r="I23" s="50"/>
      <c r="J23" s="34"/>
      <c r="K23" s="51" t="str">
        <f t="shared" si="4"/>
        <v/>
      </c>
      <c r="L23" s="52"/>
      <c r="M23" s="6" t="str">
        <f>IF(J23="","",(K23/J23)/LOOKUP(RIGHT($D$2,3),定数!$A$6:$A$13,定数!$B$6:$B$13))</f>
        <v/>
      </c>
      <c r="N23" s="34"/>
      <c r="O23" s="8"/>
      <c r="P23" s="50"/>
      <c r="Q23" s="50"/>
      <c r="R23" s="53" t="str">
        <f>IF(P23="","",T23*M23*LOOKUP(RIGHT($D$2,3),定数!$A$6:$A$13,定数!$B$6:$B$13))</f>
        <v/>
      </c>
      <c r="S23" s="53"/>
      <c r="T23" s="54" t="str">
        <f t="shared" si="5"/>
        <v/>
      </c>
      <c r="U23" s="54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49" t="str">
        <f t="shared" si="0"/>
        <v/>
      </c>
      <c r="D24" s="49"/>
      <c r="E24" s="34"/>
      <c r="F24" s="8"/>
      <c r="G24" s="34"/>
      <c r="H24" s="50"/>
      <c r="I24" s="50"/>
      <c r="J24" s="34"/>
      <c r="K24" s="51" t="str">
        <f t="shared" si="4"/>
        <v/>
      </c>
      <c r="L24" s="52"/>
      <c r="M24" s="6" t="str">
        <f>IF(J24="","",(K24/J24)/LOOKUP(RIGHT($D$2,3),定数!$A$6:$A$13,定数!$B$6:$B$13))</f>
        <v/>
      </c>
      <c r="N24" s="34"/>
      <c r="O24" s="8"/>
      <c r="P24" s="50"/>
      <c r="Q24" s="50"/>
      <c r="R24" s="53" t="str">
        <f>IF(P24="","",T24*M24*LOOKUP(RIGHT($D$2,3),定数!$A$6:$A$13,定数!$B$6:$B$13))</f>
        <v/>
      </c>
      <c r="S24" s="53"/>
      <c r="T24" s="54" t="str">
        <f t="shared" si="5"/>
        <v/>
      </c>
      <c r="U24" s="54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49" t="str">
        <f t="shared" si="0"/>
        <v/>
      </c>
      <c r="D25" s="49"/>
      <c r="E25" s="34"/>
      <c r="F25" s="8"/>
      <c r="G25" s="34"/>
      <c r="H25" s="50"/>
      <c r="I25" s="50"/>
      <c r="J25" s="34"/>
      <c r="K25" s="51" t="str">
        <f t="shared" si="4"/>
        <v/>
      </c>
      <c r="L25" s="52"/>
      <c r="M25" s="6" t="str">
        <f>IF(J25="","",(K25/J25)/LOOKUP(RIGHT($D$2,3),定数!$A$6:$A$13,定数!$B$6:$B$13))</f>
        <v/>
      </c>
      <c r="N25" s="34"/>
      <c r="O25" s="8"/>
      <c r="P25" s="50"/>
      <c r="Q25" s="50"/>
      <c r="R25" s="53" t="str">
        <f>IF(P25="","",T25*M25*LOOKUP(RIGHT($D$2,3),定数!$A$6:$A$13,定数!$B$6:$B$13))</f>
        <v/>
      </c>
      <c r="S25" s="53"/>
      <c r="T25" s="54" t="str">
        <f t="shared" si="5"/>
        <v/>
      </c>
      <c r="U25" s="54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49" t="str">
        <f t="shared" si="0"/>
        <v/>
      </c>
      <c r="D26" s="49"/>
      <c r="E26" s="34"/>
      <c r="F26" s="8"/>
      <c r="G26" s="34"/>
      <c r="H26" s="50"/>
      <c r="I26" s="50"/>
      <c r="J26" s="34"/>
      <c r="K26" s="51" t="str">
        <f t="shared" si="4"/>
        <v/>
      </c>
      <c r="L26" s="52"/>
      <c r="M26" s="6" t="str">
        <f>IF(J26="","",(K26/J26)/LOOKUP(RIGHT($D$2,3),定数!$A$6:$A$13,定数!$B$6:$B$13))</f>
        <v/>
      </c>
      <c r="N26" s="34"/>
      <c r="O26" s="8"/>
      <c r="P26" s="50"/>
      <c r="Q26" s="50"/>
      <c r="R26" s="53" t="str">
        <f>IF(P26="","",T26*M26*LOOKUP(RIGHT($D$2,3),定数!$A$6:$A$13,定数!$B$6:$B$13))</f>
        <v/>
      </c>
      <c r="S26" s="53"/>
      <c r="T26" s="54" t="str">
        <f t="shared" si="5"/>
        <v/>
      </c>
      <c r="U26" s="54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49" t="str">
        <f t="shared" si="0"/>
        <v/>
      </c>
      <c r="D27" s="49"/>
      <c r="E27" s="34"/>
      <c r="F27" s="8"/>
      <c r="G27" s="34"/>
      <c r="H27" s="50"/>
      <c r="I27" s="50"/>
      <c r="J27" s="34"/>
      <c r="K27" s="51" t="str">
        <f t="shared" si="4"/>
        <v/>
      </c>
      <c r="L27" s="52"/>
      <c r="M27" s="6" t="str">
        <f>IF(J27="","",(K27/J27)/LOOKUP(RIGHT($D$2,3),定数!$A$6:$A$13,定数!$B$6:$B$13))</f>
        <v/>
      </c>
      <c r="N27" s="34"/>
      <c r="O27" s="8"/>
      <c r="P27" s="50"/>
      <c r="Q27" s="50"/>
      <c r="R27" s="53" t="str">
        <f>IF(P27="","",T27*M27*LOOKUP(RIGHT($D$2,3),定数!$A$6:$A$13,定数!$B$6:$B$13))</f>
        <v/>
      </c>
      <c r="S27" s="53"/>
      <c r="T27" s="54" t="str">
        <f t="shared" si="5"/>
        <v/>
      </c>
      <c r="U27" s="54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49" t="str">
        <f t="shared" si="0"/>
        <v/>
      </c>
      <c r="D28" s="49"/>
      <c r="E28" s="34"/>
      <c r="F28" s="8"/>
      <c r="G28" s="34"/>
      <c r="H28" s="50"/>
      <c r="I28" s="50"/>
      <c r="J28" s="34"/>
      <c r="K28" s="51" t="str">
        <f t="shared" si="4"/>
        <v/>
      </c>
      <c r="L28" s="52"/>
      <c r="M28" s="6" t="str">
        <f>IF(J28="","",(K28/J28)/LOOKUP(RIGHT($D$2,3),定数!$A$6:$A$13,定数!$B$6:$B$13))</f>
        <v/>
      </c>
      <c r="N28" s="34"/>
      <c r="O28" s="8"/>
      <c r="P28" s="50"/>
      <c r="Q28" s="50"/>
      <c r="R28" s="53" t="str">
        <f>IF(P28="","",T28*M28*LOOKUP(RIGHT($D$2,3),定数!$A$6:$A$13,定数!$B$6:$B$13))</f>
        <v/>
      </c>
      <c r="S28" s="53"/>
      <c r="T28" s="54" t="str">
        <f t="shared" si="5"/>
        <v/>
      </c>
      <c r="U28" s="54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49" t="str">
        <f t="shared" si="0"/>
        <v/>
      </c>
      <c r="D29" s="49"/>
      <c r="E29" s="34"/>
      <c r="F29" s="8"/>
      <c r="G29" s="34"/>
      <c r="H29" s="50"/>
      <c r="I29" s="50"/>
      <c r="J29" s="34"/>
      <c r="K29" s="51" t="str">
        <f t="shared" si="4"/>
        <v/>
      </c>
      <c r="L29" s="52"/>
      <c r="M29" s="6" t="str">
        <f>IF(J29="","",(K29/J29)/LOOKUP(RIGHT($D$2,3),定数!$A$6:$A$13,定数!$B$6:$B$13))</f>
        <v/>
      </c>
      <c r="N29" s="34"/>
      <c r="O29" s="8"/>
      <c r="P29" s="50"/>
      <c r="Q29" s="50"/>
      <c r="R29" s="53" t="str">
        <f>IF(P29="","",T29*M29*LOOKUP(RIGHT($D$2,3),定数!$A$6:$A$13,定数!$B$6:$B$13))</f>
        <v/>
      </c>
      <c r="S29" s="53"/>
      <c r="T29" s="54" t="str">
        <f t="shared" si="5"/>
        <v/>
      </c>
      <c r="U29" s="54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49" t="str">
        <f t="shared" si="0"/>
        <v/>
      </c>
      <c r="D30" s="49"/>
      <c r="E30" s="34"/>
      <c r="F30" s="8"/>
      <c r="G30" s="34"/>
      <c r="H30" s="50"/>
      <c r="I30" s="50"/>
      <c r="J30" s="34"/>
      <c r="K30" s="51" t="str">
        <f t="shared" si="4"/>
        <v/>
      </c>
      <c r="L30" s="52"/>
      <c r="M30" s="6" t="str">
        <f>IF(J30="","",(K30/J30)/LOOKUP(RIGHT($D$2,3),定数!$A$6:$A$13,定数!$B$6:$B$13))</f>
        <v/>
      </c>
      <c r="N30" s="34"/>
      <c r="O30" s="8"/>
      <c r="P30" s="50"/>
      <c r="Q30" s="50"/>
      <c r="R30" s="53" t="str">
        <f>IF(P30="","",T30*M30*LOOKUP(RIGHT($D$2,3),定数!$A$6:$A$13,定数!$B$6:$B$13))</f>
        <v/>
      </c>
      <c r="S30" s="53"/>
      <c r="T30" s="54" t="str">
        <f t="shared" si="5"/>
        <v/>
      </c>
      <c r="U30" s="54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49" t="str">
        <f t="shared" si="0"/>
        <v/>
      </c>
      <c r="D31" s="49"/>
      <c r="E31" s="34"/>
      <c r="F31" s="8"/>
      <c r="G31" s="34"/>
      <c r="H31" s="50"/>
      <c r="I31" s="50"/>
      <c r="J31" s="34"/>
      <c r="K31" s="51" t="str">
        <f t="shared" si="4"/>
        <v/>
      </c>
      <c r="L31" s="52"/>
      <c r="M31" s="6" t="str">
        <f>IF(J31="","",(K31/J31)/LOOKUP(RIGHT($D$2,3),定数!$A$6:$A$13,定数!$B$6:$B$13))</f>
        <v/>
      </c>
      <c r="N31" s="34"/>
      <c r="O31" s="8"/>
      <c r="P31" s="50"/>
      <c r="Q31" s="50"/>
      <c r="R31" s="53" t="str">
        <f>IF(P31="","",T31*M31*LOOKUP(RIGHT($D$2,3),定数!$A$6:$A$13,定数!$B$6:$B$13))</f>
        <v/>
      </c>
      <c r="S31" s="53"/>
      <c r="T31" s="54" t="str">
        <f t="shared" si="5"/>
        <v/>
      </c>
      <c r="U31" s="54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49" t="str">
        <f t="shared" si="0"/>
        <v/>
      </c>
      <c r="D32" s="49"/>
      <c r="E32" s="34"/>
      <c r="F32" s="8"/>
      <c r="G32" s="34"/>
      <c r="H32" s="50"/>
      <c r="I32" s="50"/>
      <c r="J32" s="34"/>
      <c r="K32" s="51" t="str">
        <f t="shared" si="4"/>
        <v/>
      </c>
      <c r="L32" s="52"/>
      <c r="M32" s="6" t="str">
        <f>IF(J32="","",(K32/J32)/LOOKUP(RIGHT($D$2,3),定数!$A$6:$A$13,定数!$B$6:$B$13))</f>
        <v/>
      </c>
      <c r="N32" s="34"/>
      <c r="O32" s="8"/>
      <c r="P32" s="50"/>
      <c r="Q32" s="50"/>
      <c r="R32" s="53" t="str">
        <f>IF(P32="","",T32*M32*LOOKUP(RIGHT($D$2,3),定数!$A$6:$A$13,定数!$B$6:$B$13))</f>
        <v/>
      </c>
      <c r="S32" s="53"/>
      <c r="T32" s="54" t="str">
        <f t="shared" si="5"/>
        <v/>
      </c>
      <c r="U32" s="54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49" t="str">
        <f t="shared" si="0"/>
        <v/>
      </c>
      <c r="D33" s="49"/>
      <c r="E33" s="34"/>
      <c r="F33" s="8"/>
      <c r="G33" s="34"/>
      <c r="H33" s="50"/>
      <c r="I33" s="50"/>
      <c r="J33" s="34"/>
      <c r="K33" s="51" t="str">
        <f t="shared" si="4"/>
        <v/>
      </c>
      <c r="L33" s="52"/>
      <c r="M33" s="6" t="str">
        <f>IF(J33="","",(K33/J33)/LOOKUP(RIGHT($D$2,3),定数!$A$6:$A$13,定数!$B$6:$B$13))</f>
        <v/>
      </c>
      <c r="N33" s="34"/>
      <c r="O33" s="8"/>
      <c r="P33" s="50"/>
      <c r="Q33" s="50"/>
      <c r="R33" s="53" t="str">
        <f>IF(P33="","",T33*M33*LOOKUP(RIGHT($D$2,3),定数!$A$6:$A$13,定数!$B$6:$B$13))</f>
        <v/>
      </c>
      <c r="S33" s="53"/>
      <c r="T33" s="54" t="str">
        <f t="shared" si="5"/>
        <v/>
      </c>
      <c r="U33" s="54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49" t="str">
        <f t="shared" si="0"/>
        <v/>
      </c>
      <c r="D34" s="49"/>
      <c r="E34" s="34"/>
      <c r="F34" s="8"/>
      <c r="G34" s="34"/>
      <c r="H34" s="50"/>
      <c r="I34" s="50"/>
      <c r="J34" s="34"/>
      <c r="K34" s="51" t="str">
        <f t="shared" si="4"/>
        <v/>
      </c>
      <c r="L34" s="52"/>
      <c r="M34" s="6" t="str">
        <f>IF(J34="","",(K34/J34)/LOOKUP(RIGHT($D$2,3),定数!$A$6:$A$13,定数!$B$6:$B$13))</f>
        <v/>
      </c>
      <c r="N34" s="34"/>
      <c r="O34" s="8"/>
      <c r="P34" s="50"/>
      <c r="Q34" s="50"/>
      <c r="R34" s="53" t="str">
        <f>IF(P34="","",T34*M34*LOOKUP(RIGHT($D$2,3),定数!$A$6:$A$13,定数!$B$6:$B$13))</f>
        <v/>
      </c>
      <c r="S34" s="53"/>
      <c r="T34" s="54" t="str">
        <f t="shared" si="5"/>
        <v/>
      </c>
      <c r="U34" s="54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49" t="str">
        <f t="shared" si="0"/>
        <v/>
      </c>
      <c r="D35" s="49"/>
      <c r="E35" s="34"/>
      <c r="F35" s="8"/>
      <c r="G35" s="34"/>
      <c r="H35" s="50"/>
      <c r="I35" s="50"/>
      <c r="J35" s="34"/>
      <c r="K35" s="51" t="str">
        <f t="shared" si="4"/>
        <v/>
      </c>
      <c r="L35" s="52"/>
      <c r="M35" s="6" t="str">
        <f>IF(J35="","",(K35/J35)/LOOKUP(RIGHT($D$2,3),定数!$A$6:$A$13,定数!$B$6:$B$13))</f>
        <v/>
      </c>
      <c r="N35" s="34"/>
      <c r="O35" s="8"/>
      <c r="P35" s="50"/>
      <c r="Q35" s="50"/>
      <c r="R35" s="53" t="str">
        <f>IF(P35="","",T35*M35*LOOKUP(RIGHT($D$2,3),定数!$A$6:$A$13,定数!$B$6:$B$13))</f>
        <v/>
      </c>
      <c r="S35" s="53"/>
      <c r="T35" s="54" t="str">
        <f t="shared" si="5"/>
        <v/>
      </c>
      <c r="U35" s="54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49" t="str">
        <f t="shared" si="0"/>
        <v/>
      </c>
      <c r="D36" s="49"/>
      <c r="E36" s="34"/>
      <c r="F36" s="8"/>
      <c r="G36" s="34"/>
      <c r="H36" s="50"/>
      <c r="I36" s="50"/>
      <c r="J36" s="34"/>
      <c r="K36" s="51" t="str">
        <f t="shared" si="4"/>
        <v/>
      </c>
      <c r="L36" s="52"/>
      <c r="M36" s="6" t="str">
        <f>IF(J36="","",(K36/J36)/LOOKUP(RIGHT($D$2,3),定数!$A$6:$A$13,定数!$B$6:$B$13))</f>
        <v/>
      </c>
      <c r="N36" s="34"/>
      <c r="O36" s="8"/>
      <c r="P36" s="50"/>
      <c r="Q36" s="50"/>
      <c r="R36" s="53" t="str">
        <f>IF(P36="","",T36*M36*LOOKUP(RIGHT($D$2,3),定数!$A$6:$A$13,定数!$B$6:$B$13))</f>
        <v/>
      </c>
      <c r="S36" s="53"/>
      <c r="T36" s="54" t="str">
        <f t="shared" si="5"/>
        <v/>
      </c>
      <c r="U36" s="54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49" t="str">
        <f t="shared" si="0"/>
        <v/>
      </c>
      <c r="D37" s="49"/>
      <c r="E37" s="34"/>
      <c r="F37" s="8"/>
      <c r="G37" s="34"/>
      <c r="H37" s="50"/>
      <c r="I37" s="50"/>
      <c r="J37" s="34"/>
      <c r="K37" s="51" t="str">
        <f t="shared" si="4"/>
        <v/>
      </c>
      <c r="L37" s="52"/>
      <c r="M37" s="6" t="str">
        <f>IF(J37="","",(K37/J37)/LOOKUP(RIGHT($D$2,3),定数!$A$6:$A$13,定数!$B$6:$B$13))</f>
        <v/>
      </c>
      <c r="N37" s="34"/>
      <c r="O37" s="8"/>
      <c r="P37" s="50"/>
      <c r="Q37" s="50"/>
      <c r="R37" s="53" t="str">
        <f>IF(P37="","",T37*M37*LOOKUP(RIGHT($D$2,3),定数!$A$6:$A$13,定数!$B$6:$B$13))</f>
        <v/>
      </c>
      <c r="S37" s="53"/>
      <c r="T37" s="54" t="str">
        <f t="shared" si="5"/>
        <v/>
      </c>
      <c r="U37" s="54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49" t="str">
        <f t="shared" si="0"/>
        <v/>
      </c>
      <c r="D38" s="49"/>
      <c r="E38" s="34"/>
      <c r="F38" s="8"/>
      <c r="G38" s="34"/>
      <c r="H38" s="50"/>
      <c r="I38" s="50"/>
      <c r="J38" s="34"/>
      <c r="K38" s="51" t="str">
        <f t="shared" si="4"/>
        <v/>
      </c>
      <c r="L38" s="52"/>
      <c r="M38" s="6" t="str">
        <f>IF(J38="","",(K38/J38)/LOOKUP(RIGHT($D$2,3),定数!$A$6:$A$13,定数!$B$6:$B$13))</f>
        <v/>
      </c>
      <c r="N38" s="34"/>
      <c r="O38" s="8"/>
      <c r="P38" s="50"/>
      <c r="Q38" s="50"/>
      <c r="R38" s="53" t="str">
        <f>IF(P38="","",T38*M38*LOOKUP(RIGHT($D$2,3),定数!$A$6:$A$13,定数!$B$6:$B$13))</f>
        <v/>
      </c>
      <c r="S38" s="53"/>
      <c r="T38" s="54" t="str">
        <f t="shared" si="5"/>
        <v/>
      </c>
      <c r="U38" s="54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49" t="str">
        <f t="shared" si="0"/>
        <v/>
      </c>
      <c r="D39" s="49"/>
      <c r="E39" s="34"/>
      <c r="F39" s="8"/>
      <c r="G39" s="34"/>
      <c r="H39" s="50"/>
      <c r="I39" s="50"/>
      <c r="J39" s="34"/>
      <c r="K39" s="51" t="str">
        <f t="shared" si="4"/>
        <v/>
      </c>
      <c r="L39" s="52"/>
      <c r="M39" s="6" t="str">
        <f>IF(J39="","",(K39/J39)/LOOKUP(RIGHT($D$2,3),定数!$A$6:$A$13,定数!$B$6:$B$13))</f>
        <v/>
      </c>
      <c r="N39" s="34"/>
      <c r="O39" s="8"/>
      <c r="P39" s="50"/>
      <c r="Q39" s="50"/>
      <c r="R39" s="53" t="str">
        <f>IF(P39="","",T39*M39*LOOKUP(RIGHT($D$2,3),定数!$A$6:$A$13,定数!$B$6:$B$13))</f>
        <v/>
      </c>
      <c r="S39" s="53"/>
      <c r="T39" s="54" t="str">
        <f t="shared" si="5"/>
        <v/>
      </c>
      <c r="U39" s="54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49" t="str">
        <f t="shared" si="0"/>
        <v/>
      </c>
      <c r="D40" s="49"/>
      <c r="E40" s="34"/>
      <c r="F40" s="8"/>
      <c r="G40" s="34"/>
      <c r="H40" s="50"/>
      <c r="I40" s="50"/>
      <c r="J40" s="34"/>
      <c r="K40" s="51" t="str">
        <f t="shared" si="4"/>
        <v/>
      </c>
      <c r="L40" s="52"/>
      <c r="M40" s="6" t="str">
        <f>IF(J40="","",(K40/J40)/LOOKUP(RIGHT($D$2,3),定数!$A$6:$A$13,定数!$B$6:$B$13))</f>
        <v/>
      </c>
      <c r="N40" s="34"/>
      <c r="O40" s="8"/>
      <c r="P40" s="50"/>
      <c r="Q40" s="50"/>
      <c r="R40" s="53" t="str">
        <f>IF(P40="","",T40*M40*LOOKUP(RIGHT($D$2,3),定数!$A$6:$A$13,定数!$B$6:$B$13))</f>
        <v/>
      </c>
      <c r="S40" s="53"/>
      <c r="T40" s="54" t="str">
        <f t="shared" si="5"/>
        <v/>
      </c>
      <c r="U40" s="54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49" t="str">
        <f t="shared" si="0"/>
        <v/>
      </c>
      <c r="D41" s="49"/>
      <c r="E41" s="34"/>
      <c r="F41" s="8"/>
      <c r="G41" s="34"/>
      <c r="H41" s="50"/>
      <c r="I41" s="50"/>
      <c r="J41" s="34"/>
      <c r="K41" s="51" t="str">
        <f t="shared" si="4"/>
        <v/>
      </c>
      <c r="L41" s="52"/>
      <c r="M41" s="6" t="str">
        <f>IF(J41="","",(K41/J41)/LOOKUP(RIGHT($D$2,3),定数!$A$6:$A$13,定数!$B$6:$B$13))</f>
        <v/>
      </c>
      <c r="N41" s="34"/>
      <c r="O41" s="8"/>
      <c r="P41" s="50"/>
      <c r="Q41" s="50"/>
      <c r="R41" s="53" t="str">
        <f>IF(P41="","",T41*M41*LOOKUP(RIGHT($D$2,3),定数!$A$6:$A$13,定数!$B$6:$B$13))</f>
        <v/>
      </c>
      <c r="S41" s="53"/>
      <c r="T41" s="54" t="str">
        <f t="shared" si="5"/>
        <v/>
      </c>
      <c r="U41" s="54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49" t="str">
        <f t="shared" si="0"/>
        <v/>
      </c>
      <c r="D42" s="49"/>
      <c r="E42" s="34"/>
      <c r="F42" s="8"/>
      <c r="G42" s="34"/>
      <c r="H42" s="50"/>
      <c r="I42" s="50"/>
      <c r="J42" s="34"/>
      <c r="K42" s="51" t="str">
        <f t="shared" si="4"/>
        <v/>
      </c>
      <c r="L42" s="52"/>
      <c r="M42" s="6" t="str">
        <f>IF(J42="","",(K42/J42)/LOOKUP(RIGHT($D$2,3),定数!$A$6:$A$13,定数!$B$6:$B$13))</f>
        <v/>
      </c>
      <c r="N42" s="34"/>
      <c r="O42" s="8"/>
      <c r="P42" s="50"/>
      <c r="Q42" s="50"/>
      <c r="R42" s="53" t="str">
        <f>IF(P42="","",T42*M42*LOOKUP(RIGHT($D$2,3),定数!$A$6:$A$13,定数!$B$6:$B$13))</f>
        <v/>
      </c>
      <c r="S42" s="53"/>
      <c r="T42" s="54" t="str">
        <f t="shared" si="5"/>
        <v/>
      </c>
      <c r="U42" s="54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49" t="str">
        <f t="shared" si="0"/>
        <v/>
      </c>
      <c r="D43" s="49"/>
      <c r="E43" s="34"/>
      <c r="F43" s="8"/>
      <c r="G43" s="34"/>
      <c r="H43" s="50"/>
      <c r="I43" s="50"/>
      <c r="J43" s="34"/>
      <c r="K43" s="51" t="str">
        <f t="shared" si="4"/>
        <v/>
      </c>
      <c r="L43" s="52"/>
      <c r="M43" s="6" t="str">
        <f>IF(J43="","",(K43/J43)/LOOKUP(RIGHT($D$2,3),定数!$A$6:$A$13,定数!$B$6:$B$13))</f>
        <v/>
      </c>
      <c r="N43" s="34"/>
      <c r="O43" s="8"/>
      <c r="P43" s="50"/>
      <c r="Q43" s="50"/>
      <c r="R43" s="53" t="str">
        <f>IF(P43="","",T43*M43*LOOKUP(RIGHT($D$2,3),定数!$A$6:$A$13,定数!$B$6:$B$13))</f>
        <v/>
      </c>
      <c r="S43" s="53"/>
      <c r="T43" s="54" t="str">
        <f t="shared" si="5"/>
        <v/>
      </c>
      <c r="U43" s="54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49" t="str">
        <f t="shared" si="0"/>
        <v/>
      </c>
      <c r="D44" s="49"/>
      <c r="E44" s="34"/>
      <c r="F44" s="8"/>
      <c r="G44" s="34"/>
      <c r="H44" s="50"/>
      <c r="I44" s="50"/>
      <c r="J44" s="34"/>
      <c r="K44" s="51" t="str">
        <f t="shared" si="4"/>
        <v/>
      </c>
      <c r="L44" s="52"/>
      <c r="M44" s="6" t="str">
        <f>IF(J44="","",(K44/J44)/LOOKUP(RIGHT($D$2,3),定数!$A$6:$A$13,定数!$B$6:$B$13))</f>
        <v/>
      </c>
      <c r="N44" s="34"/>
      <c r="O44" s="8"/>
      <c r="P44" s="50"/>
      <c r="Q44" s="50"/>
      <c r="R44" s="53" t="str">
        <f>IF(P44="","",T44*M44*LOOKUP(RIGHT($D$2,3),定数!$A$6:$A$13,定数!$B$6:$B$13))</f>
        <v/>
      </c>
      <c r="S44" s="53"/>
      <c r="T44" s="54" t="str">
        <f t="shared" si="5"/>
        <v/>
      </c>
      <c r="U44" s="54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49" t="str">
        <f t="shared" si="0"/>
        <v/>
      </c>
      <c r="D45" s="49"/>
      <c r="E45" s="34"/>
      <c r="F45" s="8"/>
      <c r="G45" s="34"/>
      <c r="H45" s="50"/>
      <c r="I45" s="50"/>
      <c r="J45" s="34"/>
      <c r="K45" s="51" t="str">
        <f t="shared" si="4"/>
        <v/>
      </c>
      <c r="L45" s="52"/>
      <c r="M45" s="6" t="str">
        <f>IF(J45="","",(K45/J45)/LOOKUP(RIGHT($D$2,3),定数!$A$6:$A$13,定数!$B$6:$B$13))</f>
        <v/>
      </c>
      <c r="N45" s="34"/>
      <c r="O45" s="8"/>
      <c r="P45" s="50"/>
      <c r="Q45" s="50"/>
      <c r="R45" s="53" t="str">
        <f>IF(P45="","",T45*M45*LOOKUP(RIGHT($D$2,3),定数!$A$6:$A$13,定数!$B$6:$B$13))</f>
        <v/>
      </c>
      <c r="S45" s="53"/>
      <c r="T45" s="54" t="str">
        <f t="shared" si="5"/>
        <v/>
      </c>
      <c r="U45" s="54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49" t="str">
        <f t="shared" si="0"/>
        <v/>
      </c>
      <c r="D46" s="49"/>
      <c r="E46" s="34"/>
      <c r="F46" s="8"/>
      <c r="G46" s="34"/>
      <c r="H46" s="50"/>
      <c r="I46" s="50"/>
      <c r="J46" s="34"/>
      <c r="K46" s="51" t="str">
        <f t="shared" si="4"/>
        <v/>
      </c>
      <c r="L46" s="52"/>
      <c r="M46" s="6" t="str">
        <f>IF(J46="","",(K46/J46)/LOOKUP(RIGHT($D$2,3),定数!$A$6:$A$13,定数!$B$6:$B$13))</f>
        <v/>
      </c>
      <c r="N46" s="34"/>
      <c r="O46" s="8"/>
      <c r="P46" s="50"/>
      <c r="Q46" s="50"/>
      <c r="R46" s="53" t="str">
        <f>IF(P46="","",T46*M46*LOOKUP(RIGHT($D$2,3),定数!$A$6:$A$13,定数!$B$6:$B$13))</f>
        <v/>
      </c>
      <c r="S46" s="53"/>
      <c r="T46" s="54" t="str">
        <f t="shared" si="5"/>
        <v/>
      </c>
      <c r="U46" s="54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49" t="str">
        <f t="shared" si="0"/>
        <v/>
      </c>
      <c r="D47" s="49"/>
      <c r="E47" s="34"/>
      <c r="F47" s="8"/>
      <c r="G47" s="34"/>
      <c r="H47" s="50"/>
      <c r="I47" s="50"/>
      <c r="J47" s="34"/>
      <c r="K47" s="51" t="str">
        <f t="shared" si="4"/>
        <v/>
      </c>
      <c r="L47" s="52"/>
      <c r="M47" s="6" t="str">
        <f>IF(J47="","",(K47/J47)/LOOKUP(RIGHT($D$2,3),定数!$A$6:$A$13,定数!$B$6:$B$13))</f>
        <v/>
      </c>
      <c r="N47" s="34"/>
      <c r="O47" s="8"/>
      <c r="P47" s="50"/>
      <c r="Q47" s="50"/>
      <c r="R47" s="53" t="str">
        <f>IF(P47="","",T47*M47*LOOKUP(RIGHT($D$2,3),定数!$A$6:$A$13,定数!$B$6:$B$13))</f>
        <v/>
      </c>
      <c r="S47" s="53"/>
      <c r="T47" s="54" t="str">
        <f t="shared" si="5"/>
        <v/>
      </c>
      <c r="U47" s="54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49" t="str">
        <f t="shared" si="0"/>
        <v/>
      </c>
      <c r="D48" s="49"/>
      <c r="E48" s="34"/>
      <c r="F48" s="8"/>
      <c r="G48" s="34"/>
      <c r="H48" s="50"/>
      <c r="I48" s="50"/>
      <c r="J48" s="34"/>
      <c r="K48" s="51" t="str">
        <f t="shared" si="4"/>
        <v/>
      </c>
      <c r="L48" s="52"/>
      <c r="M48" s="6" t="str">
        <f>IF(J48="","",(K48/J48)/LOOKUP(RIGHT($D$2,3),定数!$A$6:$A$13,定数!$B$6:$B$13))</f>
        <v/>
      </c>
      <c r="N48" s="34"/>
      <c r="O48" s="8"/>
      <c r="P48" s="50"/>
      <c r="Q48" s="50"/>
      <c r="R48" s="53" t="str">
        <f>IF(P48="","",T48*M48*LOOKUP(RIGHT($D$2,3),定数!$A$6:$A$13,定数!$B$6:$B$13))</f>
        <v/>
      </c>
      <c r="S48" s="53"/>
      <c r="T48" s="54" t="str">
        <f t="shared" si="5"/>
        <v/>
      </c>
      <c r="U48" s="54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49" t="str">
        <f t="shared" si="0"/>
        <v/>
      </c>
      <c r="D49" s="49"/>
      <c r="E49" s="34"/>
      <c r="F49" s="8"/>
      <c r="G49" s="34"/>
      <c r="H49" s="50"/>
      <c r="I49" s="50"/>
      <c r="J49" s="34"/>
      <c r="K49" s="51" t="str">
        <f t="shared" si="4"/>
        <v/>
      </c>
      <c r="L49" s="52"/>
      <c r="M49" s="6" t="str">
        <f>IF(J49="","",(K49/J49)/LOOKUP(RIGHT($D$2,3),定数!$A$6:$A$13,定数!$B$6:$B$13))</f>
        <v/>
      </c>
      <c r="N49" s="34"/>
      <c r="O49" s="8"/>
      <c r="P49" s="50"/>
      <c r="Q49" s="50"/>
      <c r="R49" s="53" t="str">
        <f>IF(P49="","",T49*M49*LOOKUP(RIGHT($D$2,3),定数!$A$6:$A$13,定数!$B$6:$B$13))</f>
        <v/>
      </c>
      <c r="S49" s="53"/>
      <c r="T49" s="54" t="str">
        <f t="shared" si="5"/>
        <v/>
      </c>
      <c r="U49" s="54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49" t="str">
        <f t="shared" si="0"/>
        <v/>
      </c>
      <c r="D50" s="49"/>
      <c r="E50" s="34"/>
      <c r="F50" s="8"/>
      <c r="G50" s="34"/>
      <c r="H50" s="50"/>
      <c r="I50" s="50"/>
      <c r="J50" s="34"/>
      <c r="K50" s="51" t="str">
        <f t="shared" si="4"/>
        <v/>
      </c>
      <c r="L50" s="52"/>
      <c r="M50" s="6" t="str">
        <f>IF(J50="","",(K50/J50)/LOOKUP(RIGHT($D$2,3),定数!$A$6:$A$13,定数!$B$6:$B$13))</f>
        <v/>
      </c>
      <c r="N50" s="34"/>
      <c r="O50" s="8"/>
      <c r="P50" s="50"/>
      <c r="Q50" s="50"/>
      <c r="R50" s="53" t="str">
        <f>IF(P50="","",T50*M50*LOOKUP(RIGHT($D$2,3),定数!$A$6:$A$13,定数!$B$6:$B$13))</f>
        <v/>
      </c>
      <c r="S50" s="53"/>
      <c r="T50" s="54" t="str">
        <f t="shared" si="5"/>
        <v/>
      </c>
      <c r="U50" s="54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49" t="str">
        <f t="shared" si="0"/>
        <v/>
      </c>
      <c r="D51" s="49"/>
      <c r="E51" s="34"/>
      <c r="F51" s="8"/>
      <c r="G51" s="34"/>
      <c r="H51" s="50"/>
      <c r="I51" s="50"/>
      <c r="J51" s="34"/>
      <c r="K51" s="51" t="str">
        <f t="shared" si="4"/>
        <v/>
      </c>
      <c r="L51" s="52"/>
      <c r="M51" s="6" t="str">
        <f>IF(J51="","",(K51/J51)/LOOKUP(RIGHT($D$2,3),定数!$A$6:$A$13,定数!$B$6:$B$13))</f>
        <v/>
      </c>
      <c r="N51" s="34"/>
      <c r="O51" s="8"/>
      <c r="P51" s="50"/>
      <c r="Q51" s="50"/>
      <c r="R51" s="53" t="str">
        <f>IF(P51="","",T51*M51*LOOKUP(RIGHT($D$2,3),定数!$A$6:$A$13,定数!$B$6:$B$13))</f>
        <v/>
      </c>
      <c r="S51" s="53"/>
      <c r="T51" s="54" t="str">
        <f t="shared" si="5"/>
        <v/>
      </c>
      <c r="U51" s="54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49" t="str">
        <f t="shared" si="0"/>
        <v/>
      </c>
      <c r="D52" s="49"/>
      <c r="E52" s="34"/>
      <c r="F52" s="8"/>
      <c r="G52" s="34"/>
      <c r="H52" s="50"/>
      <c r="I52" s="50"/>
      <c r="J52" s="34"/>
      <c r="K52" s="51" t="str">
        <f t="shared" si="4"/>
        <v/>
      </c>
      <c r="L52" s="52"/>
      <c r="M52" s="6" t="str">
        <f>IF(J52="","",(K52/J52)/LOOKUP(RIGHT($D$2,3),定数!$A$6:$A$13,定数!$B$6:$B$13))</f>
        <v/>
      </c>
      <c r="N52" s="34"/>
      <c r="O52" s="8"/>
      <c r="P52" s="50"/>
      <c r="Q52" s="50"/>
      <c r="R52" s="53" t="str">
        <f>IF(P52="","",T52*M52*LOOKUP(RIGHT($D$2,3),定数!$A$6:$A$13,定数!$B$6:$B$13))</f>
        <v/>
      </c>
      <c r="S52" s="53"/>
      <c r="T52" s="54" t="str">
        <f t="shared" si="5"/>
        <v/>
      </c>
      <c r="U52" s="54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49" t="str">
        <f t="shared" si="0"/>
        <v/>
      </c>
      <c r="D53" s="49"/>
      <c r="E53" s="34"/>
      <c r="F53" s="8"/>
      <c r="G53" s="34"/>
      <c r="H53" s="50"/>
      <c r="I53" s="50"/>
      <c r="J53" s="34"/>
      <c r="K53" s="51" t="str">
        <f t="shared" si="4"/>
        <v/>
      </c>
      <c r="L53" s="52"/>
      <c r="M53" s="6" t="str">
        <f>IF(J53="","",(K53/J53)/LOOKUP(RIGHT($D$2,3),定数!$A$6:$A$13,定数!$B$6:$B$13))</f>
        <v/>
      </c>
      <c r="N53" s="34"/>
      <c r="O53" s="8"/>
      <c r="P53" s="50"/>
      <c r="Q53" s="50"/>
      <c r="R53" s="53" t="str">
        <f>IF(P53="","",T53*M53*LOOKUP(RIGHT($D$2,3),定数!$A$6:$A$13,定数!$B$6:$B$13))</f>
        <v/>
      </c>
      <c r="S53" s="53"/>
      <c r="T53" s="54" t="str">
        <f t="shared" si="5"/>
        <v/>
      </c>
      <c r="U53" s="54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49" t="str">
        <f t="shared" si="0"/>
        <v/>
      </c>
      <c r="D54" s="49"/>
      <c r="E54" s="34"/>
      <c r="F54" s="8"/>
      <c r="G54" s="34"/>
      <c r="H54" s="50"/>
      <c r="I54" s="50"/>
      <c r="J54" s="34"/>
      <c r="K54" s="51" t="str">
        <f t="shared" si="4"/>
        <v/>
      </c>
      <c r="L54" s="52"/>
      <c r="M54" s="6" t="str">
        <f>IF(J54="","",(K54/J54)/LOOKUP(RIGHT($D$2,3),定数!$A$6:$A$13,定数!$B$6:$B$13))</f>
        <v/>
      </c>
      <c r="N54" s="34"/>
      <c r="O54" s="8"/>
      <c r="P54" s="50"/>
      <c r="Q54" s="50"/>
      <c r="R54" s="53" t="str">
        <f>IF(P54="","",T54*M54*LOOKUP(RIGHT($D$2,3),定数!$A$6:$A$13,定数!$B$6:$B$13))</f>
        <v/>
      </c>
      <c r="S54" s="53"/>
      <c r="T54" s="54" t="str">
        <f t="shared" si="5"/>
        <v/>
      </c>
      <c r="U54" s="54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49" t="str">
        <f t="shared" si="0"/>
        <v/>
      </c>
      <c r="D55" s="49"/>
      <c r="E55" s="34"/>
      <c r="F55" s="8"/>
      <c r="G55" s="34"/>
      <c r="H55" s="50"/>
      <c r="I55" s="50"/>
      <c r="J55" s="34"/>
      <c r="K55" s="51" t="str">
        <f t="shared" si="4"/>
        <v/>
      </c>
      <c r="L55" s="52"/>
      <c r="M55" s="6" t="str">
        <f>IF(J55="","",(K55/J55)/LOOKUP(RIGHT($D$2,3),定数!$A$6:$A$13,定数!$B$6:$B$13))</f>
        <v/>
      </c>
      <c r="N55" s="34"/>
      <c r="O55" s="8"/>
      <c r="P55" s="50"/>
      <c r="Q55" s="50"/>
      <c r="R55" s="53" t="str">
        <f>IF(P55="","",T55*M55*LOOKUP(RIGHT($D$2,3),定数!$A$6:$A$13,定数!$B$6:$B$13))</f>
        <v/>
      </c>
      <c r="S55" s="53"/>
      <c r="T55" s="54" t="str">
        <f t="shared" si="5"/>
        <v/>
      </c>
      <c r="U55" s="54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49" t="str">
        <f t="shared" si="0"/>
        <v/>
      </c>
      <c r="D56" s="49"/>
      <c r="E56" s="34"/>
      <c r="F56" s="8"/>
      <c r="G56" s="34"/>
      <c r="H56" s="50"/>
      <c r="I56" s="50"/>
      <c r="J56" s="34"/>
      <c r="K56" s="51" t="str">
        <f t="shared" si="4"/>
        <v/>
      </c>
      <c r="L56" s="52"/>
      <c r="M56" s="6" t="str">
        <f>IF(J56="","",(K56/J56)/LOOKUP(RIGHT($D$2,3),定数!$A$6:$A$13,定数!$B$6:$B$13))</f>
        <v/>
      </c>
      <c r="N56" s="34"/>
      <c r="O56" s="8"/>
      <c r="P56" s="50"/>
      <c r="Q56" s="50"/>
      <c r="R56" s="53" t="str">
        <f>IF(P56="","",T56*M56*LOOKUP(RIGHT($D$2,3),定数!$A$6:$A$13,定数!$B$6:$B$13))</f>
        <v/>
      </c>
      <c r="S56" s="53"/>
      <c r="T56" s="54" t="str">
        <f t="shared" si="5"/>
        <v/>
      </c>
      <c r="U56" s="54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49" t="str">
        <f t="shared" si="0"/>
        <v/>
      </c>
      <c r="D57" s="49"/>
      <c r="E57" s="34"/>
      <c r="F57" s="8"/>
      <c r="G57" s="34"/>
      <c r="H57" s="50"/>
      <c r="I57" s="50"/>
      <c r="J57" s="34"/>
      <c r="K57" s="51" t="str">
        <f t="shared" si="4"/>
        <v/>
      </c>
      <c r="L57" s="52"/>
      <c r="M57" s="6" t="str">
        <f>IF(J57="","",(K57/J57)/LOOKUP(RIGHT($D$2,3),定数!$A$6:$A$13,定数!$B$6:$B$13))</f>
        <v/>
      </c>
      <c r="N57" s="34"/>
      <c r="O57" s="8"/>
      <c r="P57" s="50"/>
      <c r="Q57" s="50"/>
      <c r="R57" s="53" t="str">
        <f>IF(P57="","",T57*M57*LOOKUP(RIGHT($D$2,3),定数!$A$6:$A$13,定数!$B$6:$B$13))</f>
        <v/>
      </c>
      <c r="S57" s="53"/>
      <c r="T57" s="54" t="str">
        <f t="shared" si="5"/>
        <v/>
      </c>
      <c r="U57" s="54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49" t="str">
        <f t="shared" si="0"/>
        <v/>
      </c>
      <c r="D58" s="49"/>
      <c r="E58" s="34"/>
      <c r="F58" s="8"/>
      <c r="G58" s="34"/>
      <c r="H58" s="50"/>
      <c r="I58" s="50"/>
      <c r="J58" s="34"/>
      <c r="K58" s="51" t="str">
        <f t="shared" si="4"/>
        <v/>
      </c>
      <c r="L58" s="52"/>
      <c r="M58" s="6" t="str">
        <f>IF(J58="","",(K58/J58)/LOOKUP(RIGHT($D$2,3),定数!$A$6:$A$13,定数!$B$6:$B$13))</f>
        <v/>
      </c>
      <c r="N58" s="34"/>
      <c r="O58" s="8"/>
      <c r="P58" s="50"/>
      <c r="Q58" s="50"/>
      <c r="R58" s="53" t="str">
        <f>IF(P58="","",T58*M58*LOOKUP(RIGHT($D$2,3),定数!$A$6:$A$13,定数!$B$6:$B$13))</f>
        <v/>
      </c>
      <c r="S58" s="53"/>
      <c r="T58" s="54" t="str">
        <f t="shared" si="5"/>
        <v/>
      </c>
      <c r="U58" s="54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49" t="str">
        <f t="shared" si="0"/>
        <v/>
      </c>
      <c r="D59" s="49"/>
      <c r="E59" s="34"/>
      <c r="F59" s="8"/>
      <c r="G59" s="34"/>
      <c r="H59" s="50"/>
      <c r="I59" s="50"/>
      <c r="J59" s="34"/>
      <c r="K59" s="51" t="str">
        <f t="shared" si="4"/>
        <v/>
      </c>
      <c r="L59" s="52"/>
      <c r="M59" s="6" t="str">
        <f>IF(J59="","",(K59/J59)/LOOKUP(RIGHT($D$2,3),定数!$A$6:$A$13,定数!$B$6:$B$13))</f>
        <v/>
      </c>
      <c r="N59" s="34"/>
      <c r="O59" s="8"/>
      <c r="P59" s="50"/>
      <c r="Q59" s="50"/>
      <c r="R59" s="53" t="str">
        <f>IF(P59="","",T59*M59*LOOKUP(RIGHT($D$2,3),定数!$A$6:$A$13,定数!$B$6:$B$13))</f>
        <v/>
      </c>
      <c r="S59" s="53"/>
      <c r="T59" s="54" t="str">
        <f t="shared" si="5"/>
        <v/>
      </c>
      <c r="U59" s="54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49" t="str">
        <f t="shared" si="0"/>
        <v/>
      </c>
      <c r="D60" s="49"/>
      <c r="E60" s="34"/>
      <c r="F60" s="8"/>
      <c r="G60" s="34"/>
      <c r="H60" s="50"/>
      <c r="I60" s="50"/>
      <c r="J60" s="34"/>
      <c r="K60" s="51" t="str">
        <f t="shared" si="4"/>
        <v/>
      </c>
      <c r="L60" s="52"/>
      <c r="M60" s="6" t="str">
        <f>IF(J60="","",(K60/J60)/LOOKUP(RIGHT($D$2,3),定数!$A$6:$A$13,定数!$B$6:$B$13))</f>
        <v/>
      </c>
      <c r="N60" s="34"/>
      <c r="O60" s="8"/>
      <c r="P60" s="50"/>
      <c r="Q60" s="50"/>
      <c r="R60" s="53" t="str">
        <f>IF(P60="","",T60*M60*LOOKUP(RIGHT($D$2,3),定数!$A$6:$A$13,定数!$B$6:$B$13))</f>
        <v/>
      </c>
      <c r="S60" s="53"/>
      <c r="T60" s="54" t="str">
        <f t="shared" si="5"/>
        <v/>
      </c>
      <c r="U60" s="54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49" t="str">
        <f t="shared" si="0"/>
        <v/>
      </c>
      <c r="D61" s="49"/>
      <c r="E61" s="34"/>
      <c r="F61" s="8"/>
      <c r="G61" s="34"/>
      <c r="H61" s="50"/>
      <c r="I61" s="50"/>
      <c r="J61" s="34"/>
      <c r="K61" s="51" t="str">
        <f t="shared" si="4"/>
        <v/>
      </c>
      <c r="L61" s="52"/>
      <c r="M61" s="6" t="str">
        <f>IF(J61="","",(K61/J61)/LOOKUP(RIGHT($D$2,3),定数!$A$6:$A$13,定数!$B$6:$B$13))</f>
        <v/>
      </c>
      <c r="N61" s="34"/>
      <c r="O61" s="8"/>
      <c r="P61" s="50"/>
      <c r="Q61" s="50"/>
      <c r="R61" s="53" t="str">
        <f>IF(P61="","",T61*M61*LOOKUP(RIGHT($D$2,3),定数!$A$6:$A$13,定数!$B$6:$B$13))</f>
        <v/>
      </c>
      <c r="S61" s="53"/>
      <c r="T61" s="54" t="str">
        <f t="shared" si="5"/>
        <v/>
      </c>
      <c r="U61" s="54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49" t="str">
        <f t="shared" si="0"/>
        <v/>
      </c>
      <c r="D62" s="49"/>
      <c r="E62" s="34"/>
      <c r="F62" s="8"/>
      <c r="G62" s="34"/>
      <c r="H62" s="50"/>
      <c r="I62" s="50"/>
      <c r="J62" s="34"/>
      <c r="K62" s="51" t="str">
        <f t="shared" si="4"/>
        <v/>
      </c>
      <c r="L62" s="52"/>
      <c r="M62" s="6" t="str">
        <f>IF(J62="","",(K62/J62)/LOOKUP(RIGHT($D$2,3),定数!$A$6:$A$13,定数!$B$6:$B$13))</f>
        <v/>
      </c>
      <c r="N62" s="34"/>
      <c r="O62" s="8"/>
      <c r="P62" s="50"/>
      <c r="Q62" s="50"/>
      <c r="R62" s="53" t="str">
        <f>IF(P62="","",T62*M62*LOOKUP(RIGHT($D$2,3),定数!$A$6:$A$13,定数!$B$6:$B$13))</f>
        <v/>
      </c>
      <c r="S62" s="53"/>
      <c r="T62" s="54" t="str">
        <f t="shared" si="5"/>
        <v/>
      </c>
      <c r="U62" s="54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49" t="str">
        <f t="shared" si="0"/>
        <v/>
      </c>
      <c r="D63" s="49"/>
      <c r="E63" s="34"/>
      <c r="F63" s="8"/>
      <c r="G63" s="34"/>
      <c r="H63" s="50"/>
      <c r="I63" s="50"/>
      <c r="J63" s="34"/>
      <c r="K63" s="51" t="str">
        <f t="shared" si="4"/>
        <v/>
      </c>
      <c r="L63" s="52"/>
      <c r="M63" s="6" t="str">
        <f>IF(J63="","",(K63/J63)/LOOKUP(RIGHT($D$2,3),定数!$A$6:$A$13,定数!$B$6:$B$13))</f>
        <v/>
      </c>
      <c r="N63" s="34"/>
      <c r="O63" s="8"/>
      <c r="P63" s="50"/>
      <c r="Q63" s="50"/>
      <c r="R63" s="53" t="str">
        <f>IF(P63="","",T63*M63*LOOKUP(RIGHT($D$2,3),定数!$A$6:$A$13,定数!$B$6:$B$13))</f>
        <v/>
      </c>
      <c r="S63" s="53"/>
      <c r="T63" s="54" t="str">
        <f t="shared" si="5"/>
        <v/>
      </c>
      <c r="U63" s="54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49" t="str">
        <f t="shared" si="0"/>
        <v/>
      </c>
      <c r="D64" s="49"/>
      <c r="E64" s="34"/>
      <c r="F64" s="8"/>
      <c r="G64" s="34"/>
      <c r="H64" s="50"/>
      <c r="I64" s="50"/>
      <c r="J64" s="34"/>
      <c r="K64" s="51" t="str">
        <f t="shared" si="4"/>
        <v/>
      </c>
      <c r="L64" s="52"/>
      <c r="M64" s="6" t="str">
        <f>IF(J64="","",(K64/J64)/LOOKUP(RIGHT($D$2,3),定数!$A$6:$A$13,定数!$B$6:$B$13))</f>
        <v/>
      </c>
      <c r="N64" s="34"/>
      <c r="O64" s="8"/>
      <c r="P64" s="50"/>
      <c r="Q64" s="50"/>
      <c r="R64" s="53" t="str">
        <f>IF(P64="","",T64*M64*LOOKUP(RIGHT($D$2,3),定数!$A$6:$A$13,定数!$B$6:$B$13))</f>
        <v/>
      </c>
      <c r="S64" s="53"/>
      <c r="T64" s="54" t="str">
        <f t="shared" si="5"/>
        <v/>
      </c>
      <c r="U64" s="54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49" t="str">
        <f t="shared" si="0"/>
        <v/>
      </c>
      <c r="D65" s="49"/>
      <c r="E65" s="34"/>
      <c r="F65" s="8"/>
      <c r="G65" s="34"/>
      <c r="H65" s="50"/>
      <c r="I65" s="50"/>
      <c r="J65" s="34"/>
      <c r="K65" s="51" t="str">
        <f t="shared" si="4"/>
        <v/>
      </c>
      <c r="L65" s="52"/>
      <c r="M65" s="6" t="str">
        <f>IF(J65="","",(K65/J65)/LOOKUP(RIGHT($D$2,3),定数!$A$6:$A$13,定数!$B$6:$B$13))</f>
        <v/>
      </c>
      <c r="N65" s="34"/>
      <c r="O65" s="8"/>
      <c r="P65" s="50"/>
      <c r="Q65" s="50"/>
      <c r="R65" s="53" t="str">
        <f>IF(P65="","",T65*M65*LOOKUP(RIGHT($D$2,3),定数!$A$6:$A$13,定数!$B$6:$B$13))</f>
        <v/>
      </c>
      <c r="S65" s="53"/>
      <c r="T65" s="54" t="str">
        <f t="shared" si="5"/>
        <v/>
      </c>
      <c r="U65" s="54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49" t="str">
        <f t="shared" si="0"/>
        <v/>
      </c>
      <c r="D66" s="49"/>
      <c r="E66" s="34"/>
      <c r="F66" s="8"/>
      <c r="G66" s="34"/>
      <c r="H66" s="50"/>
      <c r="I66" s="50"/>
      <c r="J66" s="34"/>
      <c r="K66" s="51" t="str">
        <f t="shared" si="4"/>
        <v/>
      </c>
      <c r="L66" s="52"/>
      <c r="M66" s="6" t="str">
        <f>IF(J66="","",(K66/J66)/LOOKUP(RIGHT($D$2,3),定数!$A$6:$A$13,定数!$B$6:$B$13))</f>
        <v/>
      </c>
      <c r="N66" s="34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5"/>
        <v/>
      </c>
      <c r="U66" s="54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49" t="str">
        <f t="shared" si="0"/>
        <v/>
      </c>
      <c r="D67" s="49"/>
      <c r="E67" s="34"/>
      <c r="F67" s="8"/>
      <c r="G67" s="34"/>
      <c r="H67" s="50"/>
      <c r="I67" s="50"/>
      <c r="J67" s="34"/>
      <c r="K67" s="51" t="str">
        <f t="shared" si="4"/>
        <v/>
      </c>
      <c r="L67" s="52"/>
      <c r="M67" s="6" t="str">
        <f>IF(J67="","",(K67/J67)/LOOKUP(RIGHT($D$2,3),定数!$A$6:$A$13,定数!$B$6:$B$13))</f>
        <v/>
      </c>
      <c r="N67" s="34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5"/>
        <v/>
      </c>
      <c r="U67" s="54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49" t="str">
        <f t="shared" si="0"/>
        <v/>
      </c>
      <c r="D68" s="49"/>
      <c r="E68" s="34"/>
      <c r="F68" s="8"/>
      <c r="G68" s="34"/>
      <c r="H68" s="50"/>
      <c r="I68" s="50"/>
      <c r="J68" s="34"/>
      <c r="K68" s="51" t="str">
        <f t="shared" si="4"/>
        <v/>
      </c>
      <c r="L68" s="52"/>
      <c r="M68" s="6" t="str">
        <f>IF(J68="","",(K68/J68)/LOOKUP(RIGHT($D$2,3),定数!$A$6:$A$13,定数!$B$6:$B$13))</f>
        <v/>
      </c>
      <c r="N68" s="34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5"/>
        <v/>
      </c>
      <c r="U68" s="54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49" t="str">
        <f t="shared" si="0"/>
        <v/>
      </c>
      <c r="D69" s="49"/>
      <c r="E69" s="34"/>
      <c r="F69" s="8"/>
      <c r="G69" s="34"/>
      <c r="H69" s="50"/>
      <c r="I69" s="50"/>
      <c r="J69" s="34"/>
      <c r="K69" s="51" t="str">
        <f t="shared" si="4"/>
        <v/>
      </c>
      <c r="L69" s="52"/>
      <c r="M69" s="6" t="str">
        <f>IF(J69="","",(K69/J69)/LOOKUP(RIGHT($D$2,3),定数!$A$6:$A$13,定数!$B$6:$B$13))</f>
        <v/>
      </c>
      <c r="N69" s="34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5"/>
        <v/>
      </c>
      <c r="U69" s="54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49" t="str">
        <f t="shared" si="0"/>
        <v/>
      </c>
      <c r="D70" s="49"/>
      <c r="E70" s="34"/>
      <c r="F70" s="8"/>
      <c r="G70" s="34"/>
      <c r="H70" s="50"/>
      <c r="I70" s="50"/>
      <c r="J70" s="34"/>
      <c r="K70" s="51" t="str">
        <f t="shared" si="4"/>
        <v/>
      </c>
      <c r="L70" s="52"/>
      <c r="M70" s="6" t="str">
        <f>IF(J70="","",(K70/J70)/LOOKUP(RIGHT($D$2,3),定数!$A$6:$A$13,定数!$B$6:$B$13))</f>
        <v/>
      </c>
      <c r="N70" s="34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5"/>
        <v/>
      </c>
      <c r="U70" s="54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49" t="str">
        <f t="shared" si="0"/>
        <v/>
      </c>
      <c r="D71" s="49"/>
      <c r="E71" s="34"/>
      <c r="F71" s="8"/>
      <c r="G71" s="34"/>
      <c r="H71" s="50"/>
      <c r="I71" s="50"/>
      <c r="J71" s="34"/>
      <c r="K71" s="51" t="str">
        <f t="shared" si="4"/>
        <v/>
      </c>
      <c r="L71" s="52"/>
      <c r="M71" s="6" t="str">
        <f>IF(J71="","",(K71/J71)/LOOKUP(RIGHT($D$2,3),定数!$A$6:$A$13,定数!$B$6:$B$13))</f>
        <v/>
      </c>
      <c r="N71" s="34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5"/>
        <v/>
      </c>
      <c r="U71" s="54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49" t="str">
        <f t="shared" si="0"/>
        <v/>
      </c>
      <c r="D72" s="49"/>
      <c r="E72" s="34"/>
      <c r="F72" s="8"/>
      <c r="G72" s="34"/>
      <c r="H72" s="50"/>
      <c r="I72" s="50"/>
      <c r="J72" s="34"/>
      <c r="K72" s="51" t="str">
        <f t="shared" si="4"/>
        <v/>
      </c>
      <c r="L72" s="52"/>
      <c r="M72" s="6" t="str">
        <f>IF(J72="","",(K72/J72)/LOOKUP(RIGHT($D$2,3),定数!$A$6:$A$13,定数!$B$6:$B$13))</f>
        <v/>
      </c>
      <c r="N72" s="34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5"/>
        <v/>
      </c>
      <c r="U72" s="54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49" t="str">
        <f t="shared" si="0"/>
        <v/>
      </c>
      <c r="D73" s="49"/>
      <c r="E73" s="34"/>
      <c r="F73" s="8"/>
      <c r="G73" s="34"/>
      <c r="H73" s="50"/>
      <c r="I73" s="50"/>
      <c r="J73" s="34"/>
      <c r="K73" s="51" t="str">
        <f t="shared" si="4"/>
        <v/>
      </c>
      <c r="L73" s="52"/>
      <c r="M73" s="6" t="str">
        <f>IF(J73="","",(K73/J73)/LOOKUP(RIGHT($D$2,3),定数!$A$6:$A$13,定数!$B$6:$B$13))</f>
        <v/>
      </c>
      <c r="N73" s="34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5"/>
        <v/>
      </c>
      <c r="U73" s="54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49" t="str">
        <f t="shared" ref="C74:C108" si="9">IF(R73="","",C73+R73)</f>
        <v/>
      </c>
      <c r="D74" s="49"/>
      <c r="E74" s="34"/>
      <c r="F74" s="8"/>
      <c r="G74" s="34"/>
      <c r="H74" s="50"/>
      <c r="I74" s="50"/>
      <c r="J74" s="34"/>
      <c r="K74" s="51" t="str">
        <f t="shared" si="4"/>
        <v/>
      </c>
      <c r="L74" s="52"/>
      <c r="M74" s="6" t="str">
        <f>IF(J74="","",(K74/J74)/LOOKUP(RIGHT($D$2,3),定数!$A$6:$A$13,定数!$B$6:$B$13))</f>
        <v/>
      </c>
      <c r="N74" s="34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5"/>
        <v/>
      </c>
      <c r="U74" s="54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49" t="str">
        <f t="shared" si="9"/>
        <v/>
      </c>
      <c r="D75" s="49"/>
      <c r="E75" s="34"/>
      <c r="F75" s="8"/>
      <c r="G75" s="34"/>
      <c r="H75" s="50"/>
      <c r="I75" s="50"/>
      <c r="J75" s="34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34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5"/>
        <v/>
      </c>
      <c r="U75" s="54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49" t="str">
        <f t="shared" si="9"/>
        <v/>
      </c>
      <c r="D76" s="49"/>
      <c r="E76" s="34"/>
      <c r="F76" s="8"/>
      <c r="G76" s="34"/>
      <c r="H76" s="50"/>
      <c r="I76" s="50"/>
      <c r="J76" s="34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34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49" t="str">
        <f t="shared" si="9"/>
        <v/>
      </c>
      <c r="D77" s="49"/>
      <c r="E77" s="34"/>
      <c r="F77" s="8"/>
      <c r="G77" s="34"/>
      <c r="H77" s="50"/>
      <c r="I77" s="50"/>
      <c r="J77" s="34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34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49" t="str">
        <f t="shared" si="9"/>
        <v/>
      </c>
      <c r="D78" s="49"/>
      <c r="E78" s="34"/>
      <c r="F78" s="8"/>
      <c r="G78" s="34"/>
      <c r="H78" s="50"/>
      <c r="I78" s="50"/>
      <c r="J78" s="34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34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49" t="str">
        <f t="shared" si="9"/>
        <v/>
      </c>
      <c r="D79" s="49"/>
      <c r="E79" s="34"/>
      <c r="F79" s="8"/>
      <c r="G79" s="34"/>
      <c r="H79" s="50"/>
      <c r="I79" s="50"/>
      <c r="J79" s="34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34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49" t="str">
        <f t="shared" si="9"/>
        <v/>
      </c>
      <c r="D80" s="49"/>
      <c r="E80" s="34"/>
      <c r="F80" s="8"/>
      <c r="G80" s="34"/>
      <c r="H80" s="50"/>
      <c r="I80" s="50"/>
      <c r="J80" s="34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34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49" t="str">
        <f t="shared" si="9"/>
        <v/>
      </c>
      <c r="D81" s="49"/>
      <c r="E81" s="34"/>
      <c r="F81" s="8"/>
      <c r="G81" s="34"/>
      <c r="H81" s="50"/>
      <c r="I81" s="50"/>
      <c r="J81" s="34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34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49" t="str">
        <f t="shared" si="9"/>
        <v/>
      </c>
      <c r="D82" s="49"/>
      <c r="E82" s="34"/>
      <c r="F82" s="8"/>
      <c r="G82" s="34"/>
      <c r="H82" s="50"/>
      <c r="I82" s="50"/>
      <c r="J82" s="34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34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49" t="str">
        <f t="shared" si="9"/>
        <v/>
      </c>
      <c r="D83" s="49"/>
      <c r="E83" s="34"/>
      <c r="F83" s="8"/>
      <c r="G83" s="34"/>
      <c r="H83" s="50"/>
      <c r="I83" s="50"/>
      <c r="J83" s="34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34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49" t="str">
        <f t="shared" si="9"/>
        <v/>
      </c>
      <c r="D84" s="49"/>
      <c r="E84" s="34"/>
      <c r="F84" s="8"/>
      <c r="G84" s="34"/>
      <c r="H84" s="50"/>
      <c r="I84" s="50"/>
      <c r="J84" s="34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34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49" t="str">
        <f t="shared" si="9"/>
        <v/>
      </c>
      <c r="D85" s="49"/>
      <c r="E85" s="34"/>
      <c r="F85" s="8"/>
      <c r="G85" s="34"/>
      <c r="H85" s="50"/>
      <c r="I85" s="50"/>
      <c r="J85" s="34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34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49" t="str">
        <f t="shared" si="9"/>
        <v/>
      </c>
      <c r="D86" s="49"/>
      <c r="E86" s="34"/>
      <c r="F86" s="8"/>
      <c r="G86" s="34"/>
      <c r="H86" s="50"/>
      <c r="I86" s="50"/>
      <c r="J86" s="34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34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49" t="str">
        <f t="shared" si="9"/>
        <v/>
      </c>
      <c r="D87" s="49"/>
      <c r="E87" s="34"/>
      <c r="F87" s="8"/>
      <c r="G87" s="34"/>
      <c r="H87" s="50"/>
      <c r="I87" s="50"/>
      <c r="J87" s="34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34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49" t="str">
        <f t="shared" si="9"/>
        <v/>
      </c>
      <c r="D88" s="49"/>
      <c r="E88" s="34"/>
      <c r="F88" s="8"/>
      <c r="G88" s="34"/>
      <c r="H88" s="50"/>
      <c r="I88" s="50"/>
      <c r="J88" s="34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34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49" t="str">
        <f t="shared" si="9"/>
        <v/>
      </c>
      <c r="D89" s="49"/>
      <c r="E89" s="34"/>
      <c r="F89" s="8"/>
      <c r="G89" s="34"/>
      <c r="H89" s="50"/>
      <c r="I89" s="50"/>
      <c r="J89" s="34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34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49" t="str">
        <f t="shared" si="9"/>
        <v/>
      </c>
      <c r="D90" s="49"/>
      <c r="E90" s="34"/>
      <c r="F90" s="8"/>
      <c r="G90" s="34"/>
      <c r="H90" s="50"/>
      <c r="I90" s="50"/>
      <c r="J90" s="34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34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49" t="str">
        <f t="shared" si="9"/>
        <v/>
      </c>
      <c r="D91" s="49"/>
      <c r="E91" s="34"/>
      <c r="F91" s="8"/>
      <c r="G91" s="34"/>
      <c r="H91" s="50"/>
      <c r="I91" s="50"/>
      <c r="J91" s="34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34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49" t="str">
        <f t="shared" si="9"/>
        <v/>
      </c>
      <c r="D92" s="49"/>
      <c r="E92" s="34"/>
      <c r="F92" s="8"/>
      <c r="G92" s="34"/>
      <c r="H92" s="50"/>
      <c r="I92" s="50"/>
      <c r="J92" s="34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34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49" t="str">
        <f t="shared" si="9"/>
        <v/>
      </c>
      <c r="D93" s="49"/>
      <c r="E93" s="34"/>
      <c r="F93" s="8"/>
      <c r="G93" s="34"/>
      <c r="H93" s="50"/>
      <c r="I93" s="50"/>
      <c r="J93" s="34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34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49" t="str">
        <f t="shared" si="9"/>
        <v/>
      </c>
      <c r="D94" s="49"/>
      <c r="E94" s="34"/>
      <c r="F94" s="8"/>
      <c r="G94" s="34"/>
      <c r="H94" s="50"/>
      <c r="I94" s="50"/>
      <c r="J94" s="34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34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49" t="str">
        <f t="shared" si="9"/>
        <v/>
      </c>
      <c r="D95" s="49"/>
      <c r="E95" s="34"/>
      <c r="F95" s="8"/>
      <c r="G95" s="34"/>
      <c r="H95" s="50"/>
      <c r="I95" s="50"/>
      <c r="J95" s="34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34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49" t="str">
        <f t="shared" si="9"/>
        <v/>
      </c>
      <c r="D96" s="49"/>
      <c r="E96" s="34"/>
      <c r="F96" s="8"/>
      <c r="G96" s="34"/>
      <c r="H96" s="50"/>
      <c r="I96" s="50"/>
      <c r="J96" s="34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34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49" t="str">
        <f t="shared" si="9"/>
        <v/>
      </c>
      <c r="D97" s="49"/>
      <c r="E97" s="34"/>
      <c r="F97" s="8"/>
      <c r="G97" s="34"/>
      <c r="H97" s="50"/>
      <c r="I97" s="50"/>
      <c r="J97" s="34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34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49" t="str">
        <f t="shared" si="9"/>
        <v/>
      </c>
      <c r="D98" s="49"/>
      <c r="E98" s="34"/>
      <c r="F98" s="8"/>
      <c r="G98" s="34"/>
      <c r="H98" s="50"/>
      <c r="I98" s="50"/>
      <c r="J98" s="34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34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49" t="str">
        <f t="shared" si="9"/>
        <v/>
      </c>
      <c r="D99" s="49"/>
      <c r="E99" s="34"/>
      <c r="F99" s="8"/>
      <c r="G99" s="34"/>
      <c r="H99" s="50"/>
      <c r="I99" s="50"/>
      <c r="J99" s="34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34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49" t="str">
        <f t="shared" si="9"/>
        <v/>
      </c>
      <c r="D100" s="49"/>
      <c r="E100" s="34"/>
      <c r="F100" s="8"/>
      <c r="G100" s="34"/>
      <c r="H100" s="50"/>
      <c r="I100" s="50"/>
      <c r="J100" s="34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34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49" t="str">
        <f t="shared" si="9"/>
        <v/>
      </c>
      <c r="D101" s="49"/>
      <c r="E101" s="34"/>
      <c r="F101" s="8"/>
      <c r="G101" s="34"/>
      <c r="H101" s="50"/>
      <c r="I101" s="50"/>
      <c r="J101" s="34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34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49" t="str">
        <f t="shared" si="9"/>
        <v/>
      </c>
      <c r="D102" s="49"/>
      <c r="E102" s="34"/>
      <c r="F102" s="8"/>
      <c r="G102" s="34"/>
      <c r="H102" s="50"/>
      <c r="I102" s="50"/>
      <c r="J102" s="34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34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49" t="str">
        <f t="shared" si="9"/>
        <v/>
      </c>
      <c r="D103" s="49"/>
      <c r="E103" s="34"/>
      <c r="F103" s="8"/>
      <c r="G103" s="34"/>
      <c r="H103" s="50"/>
      <c r="I103" s="50"/>
      <c r="J103" s="34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34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49" t="str">
        <f t="shared" si="9"/>
        <v/>
      </c>
      <c r="D104" s="49"/>
      <c r="E104" s="34"/>
      <c r="F104" s="8"/>
      <c r="G104" s="34"/>
      <c r="H104" s="50"/>
      <c r="I104" s="50"/>
      <c r="J104" s="34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34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49" t="str">
        <f t="shared" si="9"/>
        <v/>
      </c>
      <c r="D105" s="49"/>
      <c r="E105" s="34"/>
      <c r="F105" s="8"/>
      <c r="G105" s="34"/>
      <c r="H105" s="50"/>
      <c r="I105" s="50"/>
      <c r="J105" s="34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34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49" t="str">
        <f t="shared" si="9"/>
        <v/>
      </c>
      <c r="D106" s="49"/>
      <c r="E106" s="34"/>
      <c r="F106" s="8"/>
      <c r="G106" s="34"/>
      <c r="H106" s="50"/>
      <c r="I106" s="50"/>
      <c r="J106" s="34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34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49" t="str">
        <f t="shared" si="9"/>
        <v/>
      </c>
      <c r="D107" s="49"/>
      <c r="E107" s="34"/>
      <c r="F107" s="8"/>
      <c r="G107" s="34"/>
      <c r="H107" s="50"/>
      <c r="I107" s="50"/>
      <c r="J107" s="34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34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49" t="str">
        <f t="shared" si="9"/>
        <v/>
      </c>
      <c r="D108" s="49"/>
      <c r="E108" s="34"/>
      <c r="F108" s="8"/>
      <c r="G108" s="34"/>
      <c r="H108" s="50"/>
      <c r="I108" s="50"/>
      <c r="J108" s="34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34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N6" sqref="N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1"/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2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2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2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2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2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2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2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2">
      <c r="A11" t="s">
        <v>1</v>
      </c>
    </row>
    <row r="12" spans="1:10" x14ac:dyDescent="0.2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2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2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2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2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2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2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2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2">
      <c r="A21" t="s">
        <v>2</v>
      </c>
    </row>
    <row r="22" spans="1:10" x14ac:dyDescent="0.2">
      <c r="A22" s="93" t="s">
        <v>66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72" t="s">
        <v>5</v>
      </c>
      <c r="C2" s="72"/>
      <c r="D2" s="75"/>
      <c r="E2" s="75"/>
      <c r="F2" s="72" t="s">
        <v>6</v>
      </c>
      <c r="G2" s="72"/>
      <c r="H2" s="75" t="s">
        <v>36</v>
      </c>
      <c r="I2" s="75"/>
      <c r="J2" s="72" t="s">
        <v>7</v>
      </c>
      <c r="K2" s="72"/>
      <c r="L2" s="84">
        <f>C9</f>
        <v>1000000</v>
      </c>
      <c r="M2" s="75"/>
      <c r="N2" s="72" t="s">
        <v>8</v>
      </c>
      <c r="O2" s="72"/>
      <c r="P2" s="84" t="e">
        <f>C108+R108</f>
        <v>#VALUE!</v>
      </c>
      <c r="Q2" s="75"/>
      <c r="R2" s="1"/>
      <c r="S2" s="1"/>
      <c r="T2" s="1"/>
    </row>
    <row r="3" spans="2:21" ht="57" customHeight="1" x14ac:dyDescent="0.2">
      <c r="B3" s="72" t="s">
        <v>9</v>
      </c>
      <c r="C3" s="72"/>
      <c r="D3" s="85" t="s">
        <v>38</v>
      </c>
      <c r="E3" s="85"/>
      <c r="F3" s="85"/>
      <c r="G3" s="85"/>
      <c r="H3" s="85"/>
      <c r="I3" s="85"/>
      <c r="J3" s="72" t="s">
        <v>10</v>
      </c>
      <c r="K3" s="72"/>
      <c r="L3" s="85" t="s">
        <v>35</v>
      </c>
      <c r="M3" s="90"/>
      <c r="N3" s="90"/>
      <c r="O3" s="90"/>
      <c r="P3" s="90"/>
      <c r="Q3" s="90"/>
      <c r="R3" s="1"/>
      <c r="S3" s="1"/>
    </row>
    <row r="4" spans="2:21" x14ac:dyDescent="0.2">
      <c r="B4" s="72" t="s">
        <v>11</v>
      </c>
      <c r="C4" s="72"/>
      <c r="D4" s="80">
        <f>SUM($R$9:$S$993)</f>
        <v>153684.21052631587</v>
      </c>
      <c r="E4" s="80"/>
      <c r="F4" s="72" t="s">
        <v>12</v>
      </c>
      <c r="G4" s="72"/>
      <c r="H4" s="81">
        <f>SUM($T$9:$U$108)</f>
        <v>292.00000000000017</v>
      </c>
      <c r="I4" s="75"/>
      <c r="J4" s="88" t="s">
        <v>13</v>
      </c>
      <c r="K4" s="88"/>
      <c r="L4" s="84">
        <f>MAX($C$9:$D$990)-C9</f>
        <v>153684.21052631596</v>
      </c>
      <c r="M4" s="84"/>
      <c r="N4" s="88" t="s">
        <v>14</v>
      </c>
      <c r="O4" s="88"/>
      <c r="P4" s="80">
        <f>MIN($C$9:$D$990)-C9</f>
        <v>0</v>
      </c>
      <c r="Q4" s="80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1" t="s">
        <v>19</v>
      </c>
      <c r="K5" s="72"/>
      <c r="L5" s="73"/>
      <c r="M5" s="74"/>
      <c r="N5" s="17" t="s">
        <v>20</v>
      </c>
      <c r="O5" s="9"/>
      <c r="P5" s="73"/>
      <c r="Q5" s="74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5" t="s">
        <v>21</v>
      </c>
      <c r="C7" s="57" t="s">
        <v>22</v>
      </c>
      <c r="D7" s="58"/>
      <c r="E7" s="61" t="s">
        <v>23</v>
      </c>
      <c r="F7" s="62"/>
      <c r="G7" s="62"/>
      <c r="H7" s="62"/>
      <c r="I7" s="63"/>
      <c r="J7" s="64" t="s">
        <v>24</v>
      </c>
      <c r="K7" s="65"/>
      <c r="L7" s="66"/>
      <c r="M7" s="67" t="s">
        <v>25</v>
      </c>
      <c r="N7" s="68" t="s">
        <v>26</v>
      </c>
      <c r="O7" s="69"/>
      <c r="P7" s="69"/>
      <c r="Q7" s="70"/>
      <c r="R7" s="76" t="s">
        <v>27</v>
      </c>
      <c r="S7" s="76"/>
      <c r="T7" s="76"/>
      <c r="U7" s="76"/>
    </row>
    <row r="8" spans="2:21" x14ac:dyDescent="0.2">
      <c r="B8" s="56"/>
      <c r="C8" s="59"/>
      <c r="D8" s="60"/>
      <c r="E8" s="18" t="s">
        <v>28</v>
      </c>
      <c r="F8" s="18" t="s">
        <v>29</v>
      </c>
      <c r="G8" s="18" t="s">
        <v>30</v>
      </c>
      <c r="H8" s="77" t="s">
        <v>31</v>
      </c>
      <c r="I8" s="63"/>
      <c r="J8" s="4" t="s">
        <v>32</v>
      </c>
      <c r="K8" s="78" t="s">
        <v>33</v>
      </c>
      <c r="L8" s="66"/>
      <c r="M8" s="67"/>
      <c r="N8" s="5" t="s">
        <v>28</v>
      </c>
      <c r="O8" s="5" t="s">
        <v>29</v>
      </c>
      <c r="P8" s="79" t="s">
        <v>31</v>
      </c>
      <c r="Q8" s="70"/>
      <c r="R8" s="76" t="s">
        <v>34</v>
      </c>
      <c r="S8" s="76"/>
      <c r="T8" s="76" t="s">
        <v>32</v>
      </c>
      <c r="U8" s="76"/>
    </row>
    <row r="9" spans="2:21" x14ac:dyDescent="0.2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4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 x14ac:dyDescent="0.2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4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 x14ac:dyDescent="0.2">
      <c r="B11" s="19">
        <v>3</v>
      </c>
      <c r="C11" s="49" t="str">
        <f t="shared" si="1"/>
        <v/>
      </c>
      <c r="D11" s="49"/>
      <c r="E11" s="19"/>
      <c r="F11" s="8"/>
      <c r="G11" s="19" t="s">
        <v>4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 x14ac:dyDescent="0.2">
      <c r="B12" s="19">
        <v>4</v>
      </c>
      <c r="C12" s="49" t="str">
        <f t="shared" si="1"/>
        <v/>
      </c>
      <c r="D12" s="49"/>
      <c r="E12" s="19"/>
      <c r="F12" s="8"/>
      <c r="G12" s="19" t="s">
        <v>3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 x14ac:dyDescent="0.2">
      <c r="B13" s="19">
        <v>5</v>
      </c>
      <c r="C13" s="49" t="str">
        <f t="shared" si="1"/>
        <v/>
      </c>
      <c r="D13" s="49"/>
      <c r="E13" s="19"/>
      <c r="F13" s="8"/>
      <c r="G13" s="19" t="s">
        <v>3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 x14ac:dyDescent="0.2">
      <c r="B14" s="19">
        <v>6</v>
      </c>
      <c r="C14" s="49" t="str">
        <f t="shared" si="1"/>
        <v/>
      </c>
      <c r="D14" s="49"/>
      <c r="E14" s="19"/>
      <c r="F14" s="8"/>
      <c r="G14" s="19" t="s">
        <v>4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 x14ac:dyDescent="0.2">
      <c r="B15" s="19">
        <v>7</v>
      </c>
      <c r="C15" s="49" t="str">
        <f t="shared" si="1"/>
        <v/>
      </c>
      <c r="D15" s="49"/>
      <c r="E15" s="19"/>
      <c r="F15" s="8"/>
      <c r="G15" s="19" t="s">
        <v>4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 x14ac:dyDescent="0.2">
      <c r="B16" s="19">
        <v>8</v>
      </c>
      <c r="C16" s="49" t="str">
        <f t="shared" si="1"/>
        <v/>
      </c>
      <c r="D16" s="49"/>
      <c r="E16" s="19"/>
      <c r="F16" s="8"/>
      <c r="G16" s="19" t="s">
        <v>4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 x14ac:dyDescent="0.2">
      <c r="B17" s="19">
        <v>9</v>
      </c>
      <c r="C17" s="49" t="str">
        <f t="shared" si="1"/>
        <v/>
      </c>
      <c r="D17" s="49"/>
      <c r="E17" s="19"/>
      <c r="F17" s="8"/>
      <c r="G17" s="19" t="s">
        <v>4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 x14ac:dyDescent="0.2">
      <c r="B18" s="19">
        <v>10</v>
      </c>
      <c r="C18" s="49" t="str">
        <f t="shared" si="1"/>
        <v/>
      </c>
      <c r="D18" s="49"/>
      <c r="E18" s="19"/>
      <c r="F18" s="8"/>
      <c r="G18" s="19" t="s">
        <v>4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 x14ac:dyDescent="0.2">
      <c r="B19" s="19">
        <v>11</v>
      </c>
      <c r="C19" s="49" t="str">
        <f t="shared" si="1"/>
        <v/>
      </c>
      <c r="D19" s="49"/>
      <c r="E19" s="19"/>
      <c r="F19" s="8"/>
      <c r="G19" s="19" t="s">
        <v>4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 x14ac:dyDescent="0.2">
      <c r="B20" s="19">
        <v>12</v>
      </c>
      <c r="C20" s="49" t="str">
        <f t="shared" si="1"/>
        <v/>
      </c>
      <c r="D20" s="49"/>
      <c r="E20" s="19"/>
      <c r="F20" s="8"/>
      <c r="G20" s="19" t="s">
        <v>4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 x14ac:dyDescent="0.2">
      <c r="B21" s="19">
        <v>13</v>
      </c>
      <c r="C21" s="49" t="str">
        <f t="shared" si="1"/>
        <v/>
      </c>
      <c r="D21" s="49"/>
      <c r="E21" s="19"/>
      <c r="F21" s="8"/>
      <c r="G21" s="19" t="s">
        <v>4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 x14ac:dyDescent="0.2">
      <c r="B22" s="19">
        <v>14</v>
      </c>
      <c r="C22" s="49" t="str">
        <f t="shared" si="1"/>
        <v/>
      </c>
      <c r="D22" s="49"/>
      <c r="E22" s="19"/>
      <c r="F22" s="8"/>
      <c r="G22" s="19" t="s">
        <v>3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 x14ac:dyDescent="0.2">
      <c r="B23" s="19">
        <v>15</v>
      </c>
      <c r="C23" s="49" t="str">
        <f t="shared" si="1"/>
        <v/>
      </c>
      <c r="D23" s="49"/>
      <c r="E23" s="19"/>
      <c r="F23" s="8"/>
      <c r="G23" s="19" t="s">
        <v>4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 x14ac:dyDescent="0.2">
      <c r="B24" s="19">
        <v>16</v>
      </c>
      <c r="C24" s="49" t="str">
        <f t="shared" si="1"/>
        <v/>
      </c>
      <c r="D24" s="49"/>
      <c r="E24" s="19"/>
      <c r="F24" s="8"/>
      <c r="G24" s="19" t="s">
        <v>4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 x14ac:dyDescent="0.2">
      <c r="B25" s="19">
        <v>17</v>
      </c>
      <c r="C25" s="49" t="str">
        <f t="shared" si="1"/>
        <v/>
      </c>
      <c r="D25" s="49"/>
      <c r="E25" s="19"/>
      <c r="F25" s="8"/>
      <c r="G25" s="19" t="s">
        <v>4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 x14ac:dyDescent="0.2">
      <c r="B26" s="19">
        <v>18</v>
      </c>
      <c r="C26" s="49" t="str">
        <f t="shared" si="1"/>
        <v/>
      </c>
      <c r="D26" s="49"/>
      <c r="E26" s="19"/>
      <c r="F26" s="8"/>
      <c r="G26" s="19" t="s">
        <v>4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 x14ac:dyDescent="0.2">
      <c r="B27" s="19">
        <v>19</v>
      </c>
      <c r="C27" s="49" t="str">
        <f t="shared" si="1"/>
        <v/>
      </c>
      <c r="D27" s="49"/>
      <c r="E27" s="19"/>
      <c r="F27" s="8"/>
      <c r="G27" s="19" t="s">
        <v>3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 x14ac:dyDescent="0.2">
      <c r="B28" s="19">
        <v>20</v>
      </c>
      <c r="C28" s="49" t="str">
        <f t="shared" si="1"/>
        <v/>
      </c>
      <c r="D28" s="49"/>
      <c r="E28" s="19"/>
      <c r="F28" s="8"/>
      <c r="G28" s="19" t="s">
        <v>4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 x14ac:dyDescent="0.2">
      <c r="B29" s="19">
        <v>21</v>
      </c>
      <c r="C29" s="49" t="str">
        <f t="shared" si="1"/>
        <v/>
      </c>
      <c r="D29" s="49"/>
      <c r="E29" s="19"/>
      <c r="F29" s="8"/>
      <c r="G29" s="19" t="s">
        <v>3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 x14ac:dyDescent="0.2">
      <c r="B30" s="19">
        <v>22</v>
      </c>
      <c r="C30" s="49" t="str">
        <f t="shared" si="1"/>
        <v/>
      </c>
      <c r="D30" s="49"/>
      <c r="E30" s="19"/>
      <c r="F30" s="8"/>
      <c r="G30" s="19" t="s">
        <v>3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 x14ac:dyDescent="0.2">
      <c r="B31" s="19">
        <v>23</v>
      </c>
      <c r="C31" s="49" t="str">
        <f t="shared" si="1"/>
        <v/>
      </c>
      <c r="D31" s="49"/>
      <c r="E31" s="19"/>
      <c r="F31" s="8"/>
      <c r="G31" s="19" t="s">
        <v>3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 x14ac:dyDescent="0.2">
      <c r="B32" s="19">
        <v>24</v>
      </c>
      <c r="C32" s="49" t="str">
        <f t="shared" si="1"/>
        <v/>
      </c>
      <c r="D32" s="49"/>
      <c r="E32" s="19"/>
      <c r="F32" s="8"/>
      <c r="G32" s="19" t="s">
        <v>3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 x14ac:dyDescent="0.2">
      <c r="B33" s="19">
        <v>25</v>
      </c>
      <c r="C33" s="49" t="str">
        <f t="shared" si="1"/>
        <v/>
      </c>
      <c r="D33" s="49"/>
      <c r="E33" s="19"/>
      <c r="F33" s="8"/>
      <c r="G33" s="19" t="s">
        <v>4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 x14ac:dyDescent="0.2">
      <c r="B34" s="19">
        <v>26</v>
      </c>
      <c r="C34" s="49" t="str">
        <f t="shared" si="1"/>
        <v/>
      </c>
      <c r="D34" s="49"/>
      <c r="E34" s="19"/>
      <c r="F34" s="8"/>
      <c r="G34" s="19" t="s">
        <v>3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 x14ac:dyDescent="0.2">
      <c r="B35" s="19">
        <v>27</v>
      </c>
      <c r="C35" s="49" t="str">
        <f t="shared" si="1"/>
        <v/>
      </c>
      <c r="D35" s="49"/>
      <c r="E35" s="19"/>
      <c r="F35" s="8"/>
      <c r="G35" s="19" t="s">
        <v>3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 x14ac:dyDescent="0.2">
      <c r="B36" s="19">
        <v>28</v>
      </c>
      <c r="C36" s="49" t="str">
        <f t="shared" si="1"/>
        <v/>
      </c>
      <c r="D36" s="49"/>
      <c r="E36" s="19"/>
      <c r="F36" s="8"/>
      <c r="G36" s="19" t="s">
        <v>3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 x14ac:dyDescent="0.2">
      <c r="B37" s="19">
        <v>29</v>
      </c>
      <c r="C37" s="49" t="str">
        <f t="shared" si="1"/>
        <v/>
      </c>
      <c r="D37" s="49"/>
      <c r="E37" s="19"/>
      <c r="F37" s="8"/>
      <c r="G37" s="19" t="s">
        <v>3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 x14ac:dyDescent="0.2">
      <c r="B38" s="19">
        <v>30</v>
      </c>
      <c r="C38" s="49" t="str">
        <f t="shared" si="1"/>
        <v/>
      </c>
      <c r="D38" s="49"/>
      <c r="E38" s="19"/>
      <c r="F38" s="8"/>
      <c r="G38" s="19" t="s">
        <v>4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 x14ac:dyDescent="0.2">
      <c r="B39" s="19">
        <v>31</v>
      </c>
      <c r="C39" s="49" t="str">
        <f t="shared" si="1"/>
        <v/>
      </c>
      <c r="D39" s="49"/>
      <c r="E39" s="19"/>
      <c r="F39" s="8"/>
      <c r="G39" s="19" t="s">
        <v>4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 x14ac:dyDescent="0.2">
      <c r="B40" s="19">
        <v>32</v>
      </c>
      <c r="C40" s="49" t="str">
        <f t="shared" si="1"/>
        <v/>
      </c>
      <c r="D40" s="49"/>
      <c r="E40" s="19"/>
      <c r="F40" s="8"/>
      <c r="G40" s="19" t="s">
        <v>4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 x14ac:dyDescent="0.2">
      <c r="B41" s="19">
        <v>33</v>
      </c>
      <c r="C41" s="49" t="str">
        <f t="shared" si="1"/>
        <v/>
      </c>
      <c r="D41" s="49"/>
      <c r="E41" s="19"/>
      <c r="F41" s="8"/>
      <c r="G41" s="19" t="s">
        <v>3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 x14ac:dyDescent="0.2">
      <c r="B42" s="19">
        <v>34</v>
      </c>
      <c r="C42" s="49" t="str">
        <f t="shared" si="1"/>
        <v/>
      </c>
      <c r="D42" s="49"/>
      <c r="E42" s="19"/>
      <c r="F42" s="8"/>
      <c r="G42" s="19" t="s">
        <v>4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 x14ac:dyDescent="0.2">
      <c r="B43" s="19">
        <v>35</v>
      </c>
      <c r="C43" s="49" t="str">
        <f t="shared" si="1"/>
        <v/>
      </c>
      <c r="D43" s="49"/>
      <c r="E43" s="19"/>
      <c r="F43" s="8"/>
      <c r="G43" s="19" t="s">
        <v>3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 x14ac:dyDescent="0.2">
      <c r="B44" s="19">
        <v>36</v>
      </c>
      <c r="C44" s="49" t="str">
        <f t="shared" si="1"/>
        <v/>
      </c>
      <c r="D44" s="49"/>
      <c r="E44" s="19"/>
      <c r="F44" s="8"/>
      <c r="G44" s="19" t="s">
        <v>4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 x14ac:dyDescent="0.2">
      <c r="B45" s="19">
        <v>37</v>
      </c>
      <c r="C45" s="49" t="str">
        <f t="shared" si="1"/>
        <v/>
      </c>
      <c r="D45" s="49"/>
      <c r="E45" s="19"/>
      <c r="F45" s="8"/>
      <c r="G45" s="19" t="s">
        <v>3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 x14ac:dyDescent="0.2">
      <c r="B46" s="19">
        <v>38</v>
      </c>
      <c r="C46" s="49" t="str">
        <f t="shared" si="1"/>
        <v/>
      </c>
      <c r="D46" s="49"/>
      <c r="E46" s="19"/>
      <c r="F46" s="8"/>
      <c r="G46" s="19" t="s">
        <v>4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 x14ac:dyDescent="0.2">
      <c r="B47" s="19">
        <v>39</v>
      </c>
      <c r="C47" s="49" t="str">
        <f t="shared" si="1"/>
        <v/>
      </c>
      <c r="D47" s="49"/>
      <c r="E47" s="19"/>
      <c r="F47" s="8"/>
      <c r="G47" s="19" t="s">
        <v>4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 x14ac:dyDescent="0.2">
      <c r="B48" s="19">
        <v>40</v>
      </c>
      <c r="C48" s="49" t="str">
        <f t="shared" si="1"/>
        <v/>
      </c>
      <c r="D48" s="49"/>
      <c r="E48" s="19"/>
      <c r="F48" s="8"/>
      <c r="G48" s="19" t="s">
        <v>37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 x14ac:dyDescent="0.2">
      <c r="B49" s="19">
        <v>41</v>
      </c>
      <c r="C49" s="49" t="str">
        <f t="shared" si="1"/>
        <v/>
      </c>
      <c r="D49" s="49"/>
      <c r="E49" s="19"/>
      <c r="F49" s="8"/>
      <c r="G49" s="19" t="s">
        <v>4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 x14ac:dyDescent="0.2">
      <c r="B50" s="19">
        <v>42</v>
      </c>
      <c r="C50" s="49" t="str">
        <f t="shared" si="1"/>
        <v/>
      </c>
      <c r="D50" s="49"/>
      <c r="E50" s="19"/>
      <c r="F50" s="8"/>
      <c r="G50" s="19" t="s">
        <v>4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 x14ac:dyDescent="0.2">
      <c r="B51" s="19">
        <v>43</v>
      </c>
      <c r="C51" s="49" t="str">
        <f t="shared" si="1"/>
        <v/>
      </c>
      <c r="D51" s="49"/>
      <c r="E51" s="19"/>
      <c r="F51" s="8"/>
      <c r="G51" s="19" t="s">
        <v>3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 x14ac:dyDescent="0.2">
      <c r="B52" s="19">
        <v>44</v>
      </c>
      <c r="C52" s="49" t="str">
        <f t="shared" si="1"/>
        <v/>
      </c>
      <c r="D52" s="49"/>
      <c r="E52" s="19"/>
      <c r="F52" s="8"/>
      <c r="G52" s="19" t="s">
        <v>3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 x14ac:dyDescent="0.2">
      <c r="B53" s="19">
        <v>45</v>
      </c>
      <c r="C53" s="49" t="str">
        <f t="shared" si="1"/>
        <v/>
      </c>
      <c r="D53" s="49"/>
      <c r="E53" s="19"/>
      <c r="F53" s="8"/>
      <c r="G53" s="19" t="s">
        <v>4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 x14ac:dyDescent="0.2">
      <c r="B54" s="19">
        <v>46</v>
      </c>
      <c r="C54" s="49" t="str">
        <f t="shared" si="1"/>
        <v/>
      </c>
      <c r="D54" s="49"/>
      <c r="E54" s="19"/>
      <c r="F54" s="8"/>
      <c r="G54" s="19" t="s">
        <v>4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 x14ac:dyDescent="0.2">
      <c r="B55" s="19">
        <v>47</v>
      </c>
      <c r="C55" s="49" t="str">
        <f t="shared" si="1"/>
        <v/>
      </c>
      <c r="D55" s="49"/>
      <c r="E55" s="19"/>
      <c r="F55" s="8"/>
      <c r="G55" s="19" t="s">
        <v>3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 x14ac:dyDescent="0.2">
      <c r="B56" s="19">
        <v>48</v>
      </c>
      <c r="C56" s="49" t="str">
        <f t="shared" si="1"/>
        <v/>
      </c>
      <c r="D56" s="49"/>
      <c r="E56" s="19"/>
      <c r="F56" s="8"/>
      <c r="G56" s="19" t="s">
        <v>3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 x14ac:dyDescent="0.2">
      <c r="B57" s="19">
        <v>49</v>
      </c>
      <c r="C57" s="49" t="str">
        <f t="shared" si="1"/>
        <v/>
      </c>
      <c r="D57" s="49"/>
      <c r="E57" s="19"/>
      <c r="F57" s="8"/>
      <c r="G57" s="19" t="s">
        <v>3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 x14ac:dyDescent="0.2">
      <c r="B58" s="19">
        <v>50</v>
      </c>
      <c r="C58" s="49" t="str">
        <f t="shared" si="1"/>
        <v/>
      </c>
      <c r="D58" s="49"/>
      <c r="E58" s="19"/>
      <c r="F58" s="8"/>
      <c r="G58" s="19" t="s">
        <v>3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 x14ac:dyDescent="0.2">
      <c r="B59" s="19">
        <v>51</v>
      </c>
      <c r="C59" s="49" t="str">
        <f t="shared" si="1"/>
        <v/>
      </c>
      <c r="D59" s="49"/>
      <c r="E59" s="19"/>
      <c r="F59" s="8"/>
      <c r="G59" s="19" t="s">
        <v>3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 x14ac:dyDescent="0.2">
      <c r="B60" s="19">
        <v>52</v>
      </c>
      <c r="C60" s="49" t="str">
        <f t="shared" si="1"/>
        <v/>
      </c>
      <c r="D60" s="49"/>
      <c r="E60" s="19"/>
      <c r="F60" s="8"/>
      <c r="G60" s="19" t="s">
        <v>3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 x14ac:dyDescent="0.2">
      <c r="B61" s="19">
        <v>53</v>
      </c>
      <c r="C61" s="49" t="str">
        <f t="shared" si="1"/>
        <v/>
      </c>
      <c r="D61" s="49"/>
      <c r="E61" s="19"/>
      <c r="F61" s="8"/>
      <c r="G61" s="19" t="s">
        <v>3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 x14ac:dyDescent="0.2">
      <c r="B62" s="19">
        <v>54</v>
      </c>
      <c r="C62" s="49" t="str">
        <f t="shared" si="1"/>
        <v/>
      </c>
      <c r="D62" s="49"/>
      <c r="E62" s="19"/>
      <c r="F62" s="8"/>
      <c r="G62" s="19" t="s">
        <v>3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 x14ac:dyDescent="0.2">
      <c r="B63" s="19">
        <v>55</v>
      </c>
      <c r="C63" s="49" t="str">
        <f t="shared" si="1"/>
        <v/>
      </c>
      <c r="D63" s="49"/>
      <c r="E63" s="19"/>
      <c r="F63" s="8"/>
      <c r="G63" s="19" t="s">
        <v>4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 x14ac:dyDescent="0.2">
      <c r="B64" s="19">
        <v>56</v>
      </c>
      <c r="C64" s="49" t="str">
        <f t="shared" si="1"/>
        <v/>
      </c>
      <c r="D64" s="49"/>
      <c r="E64" s="19"/>
      <c r="F64" s="8"/>
      <c r="G64" s="19" t="s">
        <v>3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 x14ac:dyDescent="0.2">
      <c r="B65" s="19">
        <v>57</v>
      </c>
      <c r="C65" s="49" t="str">
        <f t="shared" si="1"/>
        <v/>
      </c>
      <c r="D65" s="49"/>
      <c r="E65" s="19"/>
      <c r="F65" s="8"/>
      <c r="G65" s="19" t="s">
        <v>3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 x14ac:dyDescent="0.2">
      <c r="B66" s="19">
        <v>58</v>
      </c>
      <c r="C66" s="49" t="str">
        <f t="shared" si="1"/>
        <v/>
      </c>
      <c r="D66" s="49"/>
      <c r="E66" s="19"/>
      <c r="F66" s="8"/>
      <c r="G66" s="19" t="s">
        <v>3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 x14ac:dyDescent="0.2">
      <c r="B67" s="19">
        <v>59</v>
      </c>
      <c r="C67" s="49" t="str">
        <f t="shared" si="1"/>
        <v/>
      </c>
      <c r="D67" s="49"/>
      <c r="E67" s="19"/>
      <c r="F67" s="8"/>
      <c r="G67" s="19" t="s">
        <v>3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 x14ac:dyDescent="0.2">
      <c r="B68" s="19">
        <v>60</v>
      </c>
      <c r="C68" s="49" t="str">
        <f t="shared" si="1"/>
        <v/>
      </c>
      <c r="D68" s="49"/>
      <c r="E68" s="19"/>
      <c r="F68" s="8"/>
      <c r="G68" s="19" t="s">
        <v>4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 x14ac:dyDescent="0.2">
      <c r="B69" s="19">
        <v>61</v>
      </c>
      <c r="C69" s="49" t="str">
        <f t="shared" si="1"/>
        <v/>
      </c>
      <c r="D69" s="49"/>
      <c r="E69" s="19"/>
      <c r="F69" s="8"/>
      <c r="G69" s="19" t="s">
        <v>4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 x14ac:dyDescent="0.2">
      <c r="B70" s="19">
        <v>62</v>
      </c>
      <c r="C70" s="49" t="str">
        <f t="shared" si="1"/>
        <v/>
      </c>
      <c r="D70" s="49"/>
      <c r="E70" s="19"/>
      <c r="F70" s="8"/>
      <c r="G70" s="19" t="s">
        <v>3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 x14ac:dyDescent="0.2">
      <c r="B71" s="19">
        <v>63</v>
      </c>
      <c r="C71" s="49" t="str">
        <f t="shared" si="1"/>
        <v/>
      </c>
      <c r="D71" s="49"/>
      <c r="E71" s="19"/>
      <c r="F71" s="8"/>
      <c r="G71" s="19" t="s">
        <v>4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 x14ac:dyDescent="0.2">
      <c r="B72" s="19">
        <v>64</v>
      </c>
      <c r="C72" s="49" t="str">
        <f t="shared" si="1"/>
        <v/>
      </c>
      <c r="D72" s="49"/>
      <c r="E72" s="19"/>
      <c r="F72" s="8"/>
      <c r="G72" s="19" t="s">
        <v>3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 x14ac:dyDescent="0.2">
      <c r="B73" s="19">
        <v>65</v>
      </c>
      <c r="C73" s="49" t="str">
        <f t="shared" si="1"/>
        <v/>
      </c>
      <c r="D73" s="49"/>
      <c r="E73" s="19"/>
      <c r="F73" s="8"/>
      <c r="G73" s="19" t="s">
        <v>4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 x14ac:dyDescent="0.2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4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 x14ac:dyDescent="0.2">
      <c r="B75" s="19">
        <v>67</v>
      </c>
      <c r="C75" s="49" t="str">
        <f t="shared" si="6"/>
        <v/>
      </c>
      <c r="D75" s="49"/>
      <c r="E75" s="19"/>
      <c r="F75" s="8"/>
      <c r="G75" s="19" t="s">
        <v>3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 x14ac:dyDescent="0.2">
      <c r="B76" s="19">
        <v>68</v>
      </c>
      <c r="C76" s="49" t="str">
        <f t="shared" si="6"/>
        <v/>
      </c>
      <c r="D76" s="49"/>
      <c r="E76" s="19"/>
      <c r="F76" s="8"/>
      <c r="G76" s="19" t="s">
        <v>3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 x14ac:dyDescent="0.2">
      <c r="B77" s="19">
        <v>69</v>
      </c>
      <c r="C77" s="49" t="str">
        <f t="shared" si="6"/>
        <v/>
      </c>
      <c r="D77" s="49"/>
      <c r="E77" s="19"/>
      <c r="F77" s="8"/>
      <c r="G77" s="19" t="s">
        <v>3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 x14ac:dyDescent="0.2">
      <c r="B78" s="19">
        <v>70</v>
      </c>
      <c r="C78" s="49" t="str">
        <f t="shared" si="6"/>
        <v/>
      </c>
      <c r="D78" s="49"/>
      <c r="E78" s="19"/>
      <c r="F78" s="8"/>
      <c r="G78" s="19" t="s">
        <v>4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 x14ac:dyDescent="0.2">
      <c r="B79" s="19">
        <v>71</v>
      </c>
      <c r="C79" s="49" t="str">
        <f t="shared" si="6"/>
        <v/>
      </c>
      <c r="D79" s="49"/>
      <c r="E79" s="19"/>
      <c r="F79" s="8"/>
      <c r="G79" s="19" t="s">
        <v>3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 x14ac:dyDescent="0.2">
      <c r="B80" s="19">
        <v>72</v>
      </c>
      <c r="C80" s="49" t="str">
        <f t="shared" si="6"/>
        <v/>
      </c>
      <c r="D80" s="49"/>
      <c r="E80" s="19"/>
      <c r="F80" s="8"/>
      <c r="G80" s="19" t="s">
        <v>4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 x14ac:dyDescent="0.2">
      <c r="B81" s="19">
        <v>73</v>
      </c>
      <c r="C81" s="49" t="str">
        <f t="shared" si="6"/>
        <v/>
      </c>
      <c r="D81" s="49"/>
      <c r="E81" s="19"/>
      <c r="F81" s="8"/>
      <c r="G81" s="19" t="s">
        <v>3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 x14ac:dyDescent="0.2">
      <c r="B82" s="19">
        <v>74</v>
      </c>
      <c r="C82" s="49" t="str">
        <f t="shared" si="6"/>
        <v/>
      </c>
      <c r="D82" s="49"/>
      <c r="E82" s="19"/>
      <c r="F82" s="8"/>
      <c r="G82" s="19" t="s">
        <v>3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 x14ac:dyDescent="0.2">
      <c r="B83" s="19">
        <v>75</v>
      </c>
      <c r="C83" s="49" t="str">
        <f t="shared" si="6"/>
        <v/>
      </c>
      <c r="D83" s="49"/>
      <c r="E83" s="19"/>
      <c r="F83" s="8"/>
      <c r="G83" s="19" t="s">
        <v>3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 x14ac:dyDescent="0.2">
      <c r="B84" s="19">
        <v>76</v>
      </c>
      <c r="C84" s="49" t="str">
        <f t="shared" si="6"/>
        <v/>
      </c>
      <c r="D84" s="49"/>
      <c r="E84" s="19"/>
      <c r="F84" s="8"/>
      <c r="G84" s="19" t="s">
        <v>3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 x14ac:dyDescent="0.2">
      <c r="B85" s="19">
        <v>77</v>
      </c>
      <c r="C85" s="49" t="str">
        <f t="shared" si="6"/>
        <v/>
      </c>
      <c r="D85" s="49"/>
      <c r="E85" s="19"/>
      <c r="F85" s="8"/>
      <c r="G85" s="19" t="s">
        <v>4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 x14ac:dyDescent="0.2">
      <c r="B86" s="19">
        <v>78</v>
      </c>
      <c r="C86" s="49" t="str">
        <f t="shared" si="6"/>
        <v/>
      </c>
      <c r="D86" s="49"/>
      <c r="E86" s="19"/>
      <c r="F86" s="8"/>
      <c r="G86" s="19" t="s">
        <v>3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 x14ac:dyDescent="0.2">
      <c r="B87" s="19">
        <v>79</v>
      </c>
      <c r="C87" s="49" t="str">
        <f t="shared" si="6"/>
        <v/>
      </c>
      <c r="D87" s="49"/>
      <c r="E87" s="19"/>
      <c r="F87" s="8"/>
      <c r="G87" s="19" t="s">
        <v>4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 x14ac:dyDescent="0.2">
      <c r="B88" s="19">
        <v>80</v>
      </c>
      <c r="C88" s="49" t="str">
        <f t="shared" si="6"/>
        <v/>
      </c>
      <c r="D88" s="49"/>
      <c r="E88" s="19"/>
      <c r="F88" s="8"/>
      <c r="G88" s="19" t="s">
        <v>4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 x14ac:dyDescent="0.2">
      <c r="B89" s="19">
        <v>81</v>
      </c>
      <c r="C89" s="49" t="str">
        <f t="shared" si="6"/>
        <v/>
      </c>
      <c r="D89" s="49"/>
      <c r="E89" s="19"/>
      <c r="F89" s="8"/>
      <c r="G89" s="19" t="s">
        <v>4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 x14ac:dyDescent="0.2">
      <c r="B90" s="19">
        <v>82</v>
      </c>
      <c r="C90" s="49" t="str">
        <f t="shared" si="6"/>
        <v/>
      </c>
      <c r="D90" s="49"/>
      <c r="E90" s="19"/>
      <c r="F90" s="8"/>
      <c r="G90" s="19" t="s">
        <v>4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 x14ac:dyDescent="0.2">
      <c r="B91" s="19">
        <v>83</v>
      </c>
      <c r="C91" s="49" t="str">
        <f t="shared" si="6"/>
        <v/>
      </c>
      <c r="D91" s="49"/>
      <c r="E91" s="19"/>
      <c r="F91" s="8"/>
      <c r="G91" s="19" t="s">
        <v>4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 x14ac:dyDescent="0.2">
      <c r="B92" s="19">
        <v>84</v>
      </c>
      <c r="C92" s="49" t="str">
        <f t="shared" si="6"/>
        <v/>
      </c>
      <c r="D92" s="49"/>
      <c r="E92" s="19"/>
      <c r="F92" s="8"/>
      <c r="G92" s="19" t="s">
        <v>3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 x14ac:dyDescent="0.2">
      <c r="B93" s="19">
        <v>85</v>
      </c>
      <c r="C93" s="49" t="str">
        <f t="shared" si="6"/>
        <v/>
      </c>
      <c r="D93" s="49"/>
      <c r="E93" s="19"/>
      <c r="F93" s="8"/>
      <c r="G93" s="19" t="s">
        <v>4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 x14ac:dyDescent="0.2">
      <c r="B94" s="19">
        <v>86</v>
      </c>
      <c r="C94" s="49" t="str">
        <f t="shared" si="6"/>
        <v/>
      </c>
      <c r="D94" s="49"/>
      <c r="E94" s="19"/>
      <c r="F94" s="8"/>
      <c r="G94" s="19" t="s">
        <v>3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 x14ac:dyDescent="0.2">
      <c r="B95" s="19">
        <v>87</v>
      </c>
      <c r="C95" s="49" t="str">
        <f t="shared" si="6"/>
        <v/>
      </c>
      <c r="D95" s="49"/>
      <c r="E95" s="19"/>
      <c r="F95" s="8"/>
      <c r="G95" s="19" t="s">
        <v>4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 x14ac:dyDescent="0.2">
      <c r="B96" s="19">
        <v>88</v>
      </c>
      <c r="C96" s="49" t="str">
        <f t="shared" si="6"/>
        <v/>
      </c>
      <c r="D96" s="49"/>
      <c r="E96" s="19"/>
      <c r="F96" s="8"/>
      <c r="G96" s="19" t="s">
        <v>3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 x14ac:dyDescent="0.2">
      <c r="B97" s="19">
        <v>89</v>
      </c>
      <c r="C97" s="49" t="str">
        <f t="shared" si="6"/>
        <v/>
      </c>
      <c r="D97" s="49"/>
      <c r="E97" s="19"/>
      <c r="F97" s="8"/>
      <c r="G97" s="19" t="s">
        <v>4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 x14ac:dyDescent="0.2">
      <c r="B98" s="19">
        <v>90</v>
      </c>
      <c r="C98" s="49" t="str">
        <f t="shared" si="6"/>
        <v/>
      </c>
      <c r="D98" s="49"/>
      <c r="E98" s="19"/>
      <c r="F98" s="8"/>
      <c r="G98" s="19" t="s">
        <v>3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 x14ac:dyDescent="0.2">
      <c r="B99" s="19">
        <v>91</v>
      </c>
      <c r="C99" s="49" t="str">
        <f t="shared" si="6"/>
        <v/>
      </c>
      <c r="D99" s="49"/>
      <c r="E99" s="19"/>
      <c r="F99" s="8"/>
      <c r="G99" s="19" t="s">
        <v>4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 x14ac:dyDescent="0.2">
      <c r="B100" s="19">
        <v>92</v>
      </c>
      <c r="C100" s="49" t="str">
        <f t="shared" si="6"/>
        <v/>
      </c>
      <c r="D100" s="49"/>
      <c r="E100" s="19"/>
      <c r="F100" s="8"/>
      <c r="G100" s="19" t="s">
        <v>4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 x14ac:dyDescent="0.2">
      <c r="B101" s="19">
        <v>93</v>
      </c>
      <c r="C101" s="49" t="str">
        <f t="shared" si="6"/>
        <v/>
      </c>
      <c r="D101" s="49"/>
      <c r="E101" s="19"/>
      <c r="F101" s="8"/>
      <c r="G101" s="19" t="s">
        <v>3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 x14ac:dyDescent="0.2">
      <c r="B102" s="19">
        <v>94</v>
      </c>
      <c r="C102" s="49" t="str">
        <f t="shared" si="6"/>
        <v/>
      </c>
      <c r="D102" s="49"/>
      <c r="E102" s="19"/>
      <c r="F102" s="8"/>
      <c r="G102" s="19" t="s">
        <v>3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 x14ac:dyDescent="0.2">
      <c r="B103" s="19">
        <v>95</v>
      </c>
      <c r="C103" s="49" t="str">
        <f t="shared" si="6"/>
        <v/>
      </c>
      <c r="D103" s="49"/>
      <c r="E103" s="19"/>
      <c r="F103" s="8"/>
      <c r="G103" s="19" t="s">
        <v>3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 x14ac:dyDescent="0.2">
      <c r="B104" s="19">
        <v>96</v>
      </c>
      <c r="C104" s="49" t="str">
        <f t="shared" si="6"/>
        <v/>
      </c>
      <c r="D104" s="49"/>
      <c r="E104" s="19"/>
      <c r="F104" s="8"/>
      <c r="G104" s="19" t="s">
        <v>4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 x14ac:dyDescent="0.2">
      <c r="B105" s="19">
        <v>97</v>
      </c>
      <c r="C105" s="49" t="str">
        <f t="shared" si="6"/>
        <v/>
      </c>
      <c r="D105" s="49"/>
      <c r="E105" s="19"/>
      <c r="F105" s="8"/>
      <c r="G105" s="19" t="s">
        <v>3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 x14ac:dyDescent="0.2">
      <c r="B106" s="19">
        <v>98</v>
      </c>
      <c r="C106" s="49" t="str">
        <f t="shared" si="6"/>
        <v/>
      </c>
      <c r="D106" s="49"/>
      <c r="E106" s="19"/>
      <c r="F106" s="8"/>
      <c r="G106" s="19" t="s">
        <v>4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 x14ac:dyDescent="0.2">
      <c r="B107" s="19">
        <v>99</v>
      </c>
      <c r="C107" s="49" t="str">
        <f t="shared" si="6"/>
        <v/>
      </c>
      <c r="D107" s="49"/>
      <c r="E107" s="19"/>
      <c r="F107" s="8"/>
      <c r="G107" s="19" t="s">
        <v>4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 x14ac:dyDescent="0.2">
      <c r="B108" s="19">
        <v>100</v>
      </c>
      <c r="C108" s="49" t="str">
        <f t="shared" si="6"/>
        <v/>
      </c>
      <c r="D108" s="49"/>
      <c r="E108" s="19"/>
      <c r="F108" s="8"/>
      <c r="G108" s="19" t="s">
        <v>3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EURJPY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2019-08-28T14:50:52Z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